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0.10.80.10\budget-4\4. Хисрав\Барои сайт\2026\Лоиҳа\"/>
    </mc:Choice>
  </mc:AlternateContent>
  <xr:revisionPtr revIDLastSave="0" documentId="13_ncr:1_{4FDB7127-73CD-481E-96CE-C284B5AA5E81}" xr6:coauthVersionLast="47" xr6:coauthVersionMax="47" xr10:uidLastSave="{00000000-0000-0000-0000-000000000000}"/>
  <bookViews>
    <workbookView xWindow="-120" yWindow="-120" windowWidth="38640" windowHeight="21120" tabRatio="599" xr2:uid="{00000000-000D-0000-FFFF-FFFF00000000}"/>
  </bookViews>
  <sheets>
    <sheet name="2026" sheetId="49" r:id="rId1"/>
    <sheet name="2027-2028" sheetId="44" r:id="rId2"/>
  </sheets>
  <definedNames>
    <definedName name="Print_Area" localSheetId="0">'2026'!$A$2:$B$112</definedName>
    <definedName name="Print_Titles" localSheetId="0">'2026'!$4:$4</definedName>
    <definedName name="_xlnm.Print_Titles" localSheetId="0">'2026'!$4:$4</definedName>
    <definedName name="_xlnm.Print_Titles" localSheetId="1">'2027-2028'!$3:$3</definedName>
    <definedName name="_xlnm.Print_Area" localSheetId="0">'2026'!$A$1:$G$112</definedName>
    <definedName name="_xlnm.Print_Area" localSheetId="1">'2027-2028'!$A$1:$I$111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4" i="49" l="1"/>
  <c r="H124" i="49"/>
  <c r="J123" i="49"/>
  <c r="H123" i="49"/>
  <c r="J122" i="49"/>
  <c r="H122" i="49"/>
  <c r="J121" i="49"/>
  <c r="H121" i="49"/>
  <c r="S19" i="49"/>
  <c r="C128" i="49" l="1"/>
  <c r="C122" i="49" l="1"/>
  <c r="C119" i="49" l="1"/>
  <c r="C123" i="49"/>
  <c r="C121" i="49" s="1"/>
  <c r="C124" i="49" s="1"/>
</calcChain>
</file>

<file path=xl/sharedStrings.xml><?xml version="1.0" encoding="utf-8"?>
<sst xmlns="http://schemas.openxmlformats.org/spreadsheetml/2006/main" count="281" uniqueCount="79">
  <si>
    <t xml:space="preserve">   Афзоиши ММД-и реалӣ</t>
  </si>
  <si>
    <t>4. Маориф</t>
  </si>
  <si>
    <t>6. Суғуртаи иҷтимоӣ ва ҳифзи иҷтимоӣ</t>
  </si>
  <si>
    <t>9. Комплекси сӯзишворию энергетикӣ</t>
  </si>
  <si>
    <t>10. Кишоварзӣ, моҳидорӣ ва шикор</t>
  </si>
  <si>
    <t>11. Саноат ва сохтмон</t>
  </si>
  <si>
    <t>13. Фаъолияти дигари иқтисодӣ ва хизматрасониҳо</t>
  </si>
  <si>
    <t>Пардохти фоизҳои қарзи асосӣ</t>
  </si>
  <si>
    <t xml:space="preserve">   Дефлятори ММД</t>
  </si>
  <si>
    <t>8. Фарҳанг ва варзиш</t>
  </si>
  <si>
    <t>7. Хоҷагии манзилию коммуналӣ, муҳити зист ва хоҷагии ҷангал</t>
  </si>
  <si>
    <t xml:space="preserve">1. Мақомоти ҳокимият ва идораи давлатӣ </t>
  </si>
  <si>
    <t>Соҳаҳои воқеии иқтисодиёт</t>
  </si>
  <si>
    <t>12. Нақлиёт ва коммуникатсия</t>
  </si>
  <si>
    <t xml:space="preserve">   Афзоиши ММД-и номиналӣ</t>
  </si>
  <si>
    <t>x</t>
  </si>
  <si>
    <t xml:space="preserve">  Ҳаҷми умумии даромади буҷети давлатӣ</t>
  </si>
  <si>
    <t xml:space="preserve">  Маҷмӯи маҳсулоти дохилӣ</t>
  </si>
  <si>
    <t xml:space="preserve">   Барномаи сармоягузории давлатӣ, аз ҷумла:</t>
  </si>
  <si>
    <t xml:space="preserve">     - маблағҳои грантӣ </t>
  </si>
  <si>
    <t xml:space="preserve">      - маблағҳои қарзӣ</t>
  </si>
  <si>
    <t xml:space="preserve">   Маблағҳои махсуси ташкилотҳои буҷетӣ</t>
  </si>
  <si>
    <t xml:space="preserve">   Даромади ҷории буҷети давлатӣ, аз он:</t>
  </si>
  <si>
    <t xml:space="preserve">    - грант барои дастгирии буҷет</t>
  </si>
  <si>
    <t>Нишондиҳандаҳо</t>
  </si>
  <si>
    <t>Маблағҳои буҷетӣ, аз он барои:</t>
  </si>
  <si>
    <t xml:space="preserve">Барномаи сармоягузории давлатӣ </t>
  </si>
  <si>
    <t>Маблағҳои махсуси ташкилотҳои буҷетӣ</t>
  </si>
  <si>
    <t>2,3. Мудофиа, мақомоти ҳифзи ҳуқуқ ва тартиботи ҳуқуқӣ</t>
  </si>
  <si>
    <t>Соҳаҳои иҷтимоӣ, ҳамагӣ:</t>
  </si>
  <si>
    <t>Барномаи сармоягузории давлатӣ, аз он:</t>
  </si>
  <si>
    <t xml:space="preserve">  - пардохти музди меҳнат</t>
  </si>
  <si>
    <t xml:space="preserve">  - сармоягузории асосии мутамарказ </t>
  </si>
  <si>
    <t xml:space="preserve">  - маблағҳои грантӣ </t>
  </si>
  <si>
    <t xml:space="preserve">  - маблағҳои қарзӣ</t>
  </si>
  <si>
    <t>Пардохти карзи берунии асосӣ</t>
  </si>
  <si>
    <t>Пардохти карзи дохилии асосӣ</t>
  </si>
  <si>
    <t>пардохти беруна</t>
  </si>
  <si>
    <t>пардохти дохилӣ</t>
  </si>
  <si>
    <t xml:space="preserve">  Касри буҷет</t>
  </si>
  <si>
    <t xml:space="preserve"> 14. Хароҷоти дигар</t>
  </si>
  <si>
    <t xml:space="preserve">    - даромадҳои ғайриандозӣ</t>
  </si>
  <si>
    <t>5.Тандурустӣ</t>
  </si>
  <si>
    <t xml:space="preserve">   Даромади ҷории буҷети давлатӣ бо дарназардошти грантҳо</t>
  </si>
  <si>
    <t>Фарқият
бо фоиз</t>
  </si>
  <si>
    <t>Ҳамҷи умумии хароҷоти Буҷети давлатӣ</t>
  </si>
  <si>
    <t>Нишондихандаҳо</t>
  </si>
  <si>
    <t>х</t>
  </si>
  <si>
    <t xml:space="preserve">    - даромадҳои андозӣ</t>
  </si>
  <si>
    <t>14. Хароҷоти дигар</t>
  </si>
  <si>
    <t>Касри буҷет</t>
  </si>
  <si>
    <t xml:space="preserve">   Қарзи беруна</t>
  </si>
  <si>
    <t xml:space="preserve">   Қарзи дохилӣ</t>
  </si>
  <si>
    <t>бо млн сомонӣ</t>
  </si>
  <si>
    <t>млн сомонӣ</t>
  </si>
  <si>
    <t xml:space="preserve">  Касри васеи буҷет бо дарназардошти хизматрасонии карзи давлатӣ, аз ҷумла:</t>
  </si>
  <si>
    <t>бо % нисбати ММД</t>
  </si>
  <si>
    <t>Маблағҳои буҷетӣ</t>
  </si>
  <si>
    <t xml:space="preserve">   Барномаи сармоягузории давлатӣ, 
аз ҷумла:</t>
  </si>
  <si>
    <t xml:space="preserve">  Касри буҷет аз рӯйи методологияи МВФ, аз ҷумла:</t>
  </si>
  <si>
    <t>Даромад</t>
  </si>
  <si>
    <t>Хароҷот</t>
  </si>
  <si>
    <t>2027/2026
бо фоиз</t>
  </si>
  <si>
    <t>2027/2026
бо сомонӣ</t>
  </si>
  <si>
    <t>2026
нисбати ММД</t>
  </si>
  <si>
    <t>2027
нисбати ММД</t>
  </si>
  <si>
    <t xml:space="preserve">   Даромади ҷории буҷети давлатӣ, бо грантҳо барои дастгирии буҷет:</t>
  </si>
  <si>
    <t>Нишондиҳандаҳои макроиқтисодӣ, даромади Буҷети давлатии Ҷумҳурии Тоҷикистон 
ва ҳадди ниҳоии хароҷот аз рӯйи соҳаҳо барои cоли 2026</t>
  </si>
  <si>
    <t>Буҷети тасдиқшудаи 
соли 2025</t>
  </si>
  <si>
    <t>Нишондиҳандаҳо  барои
соли 2026</t>
  </si>
  <si>
    <t>фарқият 2026/2025</t>
  </si>
  <si>
    <t>2025
 нисбати ММД</t>
  </si>
  <si>
    <t>Нишондиҳандаҳои макроиқтисодӣ, даромади Буҷети давлатии Ҷумҳурии Тоҷикистон 
ва ҳадди ниҳоии хароҷот аз рӯи соҳаҳо барои cолҳои 2027 - 2028</t>
  </si>
  <si>
    <t>2028/2027
бо фоиз</t>
  </si>
  <si>
    <t>2028/2027
бо сомонӣ</t>
  </si>
  <si>
    <t>2028
нисбати ММД</t>
  </si>
  <si>
    <t xml:space="preserve">   Даромади ҷории буҷети давлатӣ, аз ҷумла:</t>
  </si>
  <si>
    <t>Нишондиҳандаҳои соли  2027</t>
  </si>
  <si>
    <t>Нишондиҳандаҳои соли 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</si>
</sst>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0E+00"/>
  </numFmts>
  <fonts count="32" x14ac:knownFonts="1">
    <font>
      <sz val="10"/>
      <name val="Arial Cyr"/>
      <charset val="204"/>
    </font>
    <font>
      <sz val="11"/>
      <color theme="0"/>
      <name val="Calibri"/>
      <family val="2"/>
      <charset val="204"/>
      <scheme val="minor"/>
    </font>
    <font>
      <b/>
      <sz val="12"/>
      <color theme="1"/>
      <name val="Palatino Linotype"/>
      <family val="1"/>
      <charset val="204"/>
    </font>
    <font>
      <i/>
      <sz val="12"/>
      <color theme="1"/>
      <name val="Palatino Linotype"/>
      <family val="1"/>
      <charset val="204"/>
    </font>
    <font>
      <sz val="12"/>
      <name val="Arial Cyr"/>
      <charset val="204"/>
    </font>
    <font>
      <b/>
      <sz val="14"/>
      <color theme="1"/>
      <name val="Palatino Linotype"/>
      <family val="1"/>
      <charset val="204"/>
    </font>
    <font>
      <b/>
      <sz val="14"/>
      <color rgb="FFFF0000"/>
      <name val="Palatino Linotype"/>
      <family val="1"/>
      <charset val="204"/>
    </font>
    <font>
      <b/>
      <sz val="14"/>
      <name val="Palatino Linotype"/>
      <family val="1"/>
      <charset val="204"/>
    </font>
    <font>
      <sz val="14"/>
      <name val="Palatino Linotype"/>
      <family val="1"/>
      <charset val="204"/>
    </font>
    <font>
      <i/>
      <sz val="14"/>
      <name val="Palatino Linotype"/>
      <family val="1"/>
      <charset val="204"/>
    </font>
    <font>
      <i/>
      <sz val="12"/>
      <name val="Palatino Linotype"/>
      <family val="1"/>
      <charset val="204"/>
    </font>
    <font>
      <sz val="12"/>
      <name val="Palatino Linotype"/>
      <family val="1"/>
      <charset val="204"/>
    </font>
    <font>
      <b/>
      <sz val="11"/>
      <color theme="1"/>
      <name val="Palatino Linotype"/>
      <family val="1"/>
      <charset val="204"/>
    </font>
    <font>
      <b/>
      <sz val="13"/>
      <color theme="1"/>
      <name val="Palatino Linotype"/>
      <family val="1"/>
      <charset val="204"/>
    </font>
    <font>
      <sz val="13"/>
      <color theme="1"/>
      <name val="Palatino Linotype"/>
      <family val="1"/>
      <charset val="204"/>
    </font>
    <font>
      <i/>
      <sz val="13"/>
      <color theme="1"/>
      <name val="Palatino Linotype"/>
      <family val="1"/>
      <charset val="204"/>
    </font>
    <font>
      <b/>
      <i/>
      <sz val="14"/>
      <name val="Palatino Linotype"/>
      <family val="1"/>
      <charset val="204"/>
    </font>
    <font>
      <sz val="12"/>
      <color rgb="FFFF0000"/>
      <name val="Palatino Linotype"/>
      <family val="1"/>
      <charset val="204"/>
    </font>
    <font>
      <b/>
      <sz val="12"/>
      <name val="Palatino Linotype"/>
      <family val="1"/>
      <charset val="204"/>
    </font>
    <font>
      <sz val="14"/>
      <color rgb="FFFF0000"/>
      <name val="Palatino Linotype"/>
      <family val="1"/>
      <charset val="204"/>
    </font>
    <font>
      <i/>
      <sz val="14"/>
      <color theme="1"/>
      <name val="Palatino Linotype"/>
      <family val="1"/>
      <charset val="204"/>
    </font>
    <font>
      <sz val="14"/>
      <color theme="1"/>
      <name val="Palatino Linotype"/>
      <family val="1"/>
      <charset val="204"/>
    </font>
    <font>
      <i/>
      <sz val="14"/>
      <color rgb="FFFF0000"/>
      <name val="Palatino Linotype"/>
      <family val="1"/>
      <charset val="204"/>
    </font>
    <font>
      <sz val="12"/>
      <name val="Palatino Linotype"/>
      <family val="1"/>
      <charset val="204"/>
    </font>
    <font>
      <sz val="12"/>
      <color rgb="FFFF0000"/>
      <name val="Arial Cyr"/>
      <charset val="204"/>
    </font>
    <font>
      <b/>
      <sz val="16"/>
      <color rgb="FFFF0000"/>
      <name val="Palatino Linotype"/>
      <family val="1"/>
      <charset val="204"/>
    </font>
    <font>
      <sz val="10"/>
      <name val="Arial Cyr"/>
      <charset val="204"/>
    </font>
    <font>
      <sz val="10"/>
      <color rgb="FFFF0000"/>
      <name val="Arial Cyr"/>
      <charset val="204"/>
    </font>
    <font>
      <sz val="10"/>
      <color theme="1"/>
      <name val="Arial Cyr"/>
      <charset val="204"/>
    </font>
    <font>
      <sz val="12"/>
      <name val="Palatino Linotype"/>
      <family val="1"/>
      <charset val="204"/>
    </font>
    <font>
      <sz val="12"/>
      <name val="Palatino Linotype"/>
      <family val="1"/>
      <charset val="204"/>
    </font>
    <font>
      <sz val="12"/>
      <name val="Palatino Linotype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31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4"/>
      </top>
      <bottom style="thin">
        <color indexed="64"/>
      </bottom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178">
    <xf numFmtId="0" fontId="0" fillId="0" borderId="0" xfId="0"/>
    <xf numFmtId="0" fontId="11" fillId="2" borderId="0" xfId="0" applyFont="1" applyFill="1" applyAlignment="1">
      <alignment vertical="center" wrapText="1"/>
    </xf>
    <xf numFmtId="164" fontId="14" fillId="2" borderId="5" xfId="0" applyNumberFormat="1" applyFont="1" applyFill="1" applyBorder="1" applyAlignment="1" applyProtection="1">
      <alignment horizontal="center" vertical="center" wrapText="1"/>
      <protection hidden="1"/>
    </xf>
    <xf numFmtId="164" fontId="15" fillId="2" borderId="5" xfId="0" applyNumberFormat="1" applyFont="1" applyFill="1" applyBorder="1" applyAlignment="1" applyProtection="1">
      <alignment horizontal="center" vertical="center" wrapText="1"/>
      <protection hidden="1"/>
    </xf>
    <xf numFmtId="164" fontId="14" fillId="2" borderId="5" xfId="0" applyNumberFormat="1" applyFont="1" applyFill="1" applyBorder="1" applyAlignment="1">
      <alignment horizontal="center" vertical="center" wrapText="1"/>
    </xf>
    <xf numFmtId="164" fontId="15" fillId="2" borderId="5" xfId="0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4" fillId="2" borderId="0" xfId="0" applyFont="1" applyFill="1" applyBorder="1"/>
    <xf numFmtId="164" fontId="7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center" vertical="center" wrapText="1"/>
      <protection hidden="1"/>
    </xf>
    <xf numFmtId="164" fontId="13" fillId="2" borderId="5" xfId="0" applyNumberFormat="1" applyFont="1" applyFill="1" applyBorder="1" applyAlignment="1" applyProtection="1">
      <alignment horizontal="center" vertical="center" wrapText="1"/>
      <protection hidden="1"/>
    </xf>
    <xf numFmtId="164" fontId="9" fillId="2" borderId="0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164" fontId="10" fillId="2" borderId="0" xfId="1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 applyBorder="1" applyAlignment="1" applyProtection="1">
      <alignment horizontal="center" vertical="center" wrapText="1"/>
      <protection hidden="1"/>
    </xf>
    <xf numFmtId="164" fontId="7" fillId="2" borderId="6" xfId="0" applyNumberFormat="1" applyFont="1" applyFill="1" applyBorder="1" applyAlignment="1">
      <alignment horizontal="center" vertical="center" wrapText="1"/>
    </xf>
    <xf numFmtId="164" fontId="21" fillId="2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21" fillId="2" borderId="0" xfId="0" applyNumberFormat="1" applyFont="1" applyFill="1" applyBorder="1" applyAlignment="1" applyProtection="1">
      <alignment horizontal="center" vertical="center" wrapText="1"/>
      <protection hidden="1"/>
    </xf>
    <xf numFmtId="164" fontId="20" fillId="2" borderId="0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vertical="center" wrapText="1"/>
    </xf>
    <xf numFmtId="164" fontId="11" fillId="6" borderId="10" xfId="0" applyNumberFormat="1" applyFont="1" applyFill="1" applyBorder="1" applyAlignment="1" applyProtection="1">
      <alignment horizontal="center" vertical="center" wrapText="1"/>
      <protection hidden="1"/>
    </xf>
    <xf numFmtId="0" fontId="16" fillId="2" borderId="13" xfId="0" applyFont="1" applyFill="1" applyBorder="1" applyAlignment="1">
      <alignment vertical="center" wrapText="1"/>
    </xf>
    <xf numFmtId="0" fontId="16" fillId="2" borderId="12" xfId="0" applyFont="1" applyFill="1" applyBorder="1" applyAlignment="1">
      <alignment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4" fontId="11" fillId="6" borderId="11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0" xfId="1" applyFont="1" applyFill="1" applyBorder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1" fillId="5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0" fontId="11" fillId="6" borderId="3" xfId="0" applyFont="1" applyFill="1" applyBorder="1" applyAlignment="1">
      <alignment vertical="center" wrapText="1"/>
    </xf>
    <xf numFmtId="164" fontId="11" fillId="5" borderId="3" xfId="0" applyNumberFormat="1" applyFont="1" applyFill="1" applyBorder="1" applyAlignment="1">
      <alignment vertical="center" wrapText="1"/>
    </xf>
    <xf numFmtId="2" fontId="11" fillId="5" borderId="3" xfId="0" applyNumberFormat="1" applyFont="1" applyFill="1" applyBorder="1" applyAlignment="1">
      <alignment vertical="center" wrapText="1"/>
    </xf>
    <xf numFmtId="165" fontId="11" fillId="5" borderId="3" xfId="0" applyNumberFormat="1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16" fillId="2" borderId="9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164" fontId="11" fillId="2" borderId="0" xfId="0" applyNumberFormat="1" applyFont="1" applyFill="1" applyAlignment="1">
      <alignment vertical="center" wrapText="1"/>
    </xf>
    <xf numFmtId="164" fontId="7" fillId="4" borderId="0" xfId="0" applyNumberFormat="1" applyFont="1" applyFill="1" applyBorder="1" applyAlignment="1">
      <alignment horizontal="center" vertical="center" wrapText="1"/>
    </xf>
    <xf numFmtId="0" fontId="23" fillId="5" borderId="0" xfId="0" applyFont="1" applyFill="1" applyAlignment="1">
      <alignment vertical="center" wrapText="1"/>
    </xf>
    <xf numFmtId="0" fontId="23" fillId="5" borderId="2" xfId="0" applyFont="1" applyFill="1" applyBorder="1" applyAlignment="1">
      <alignment vertical="center" wrapText="1"/>
    </xf>
    <xf numFmtId="0" fontId="23" fillId="5" borderId="3" xfId="0" applyFont="1" applyFill="1" applyBorder="1" applyAlignment="1">
      <alignment vertical="center" wrapText="1"/>
    </xf>
    <xf numFmtId="164" fontId="23" fillId="5" borderId="3" xfId="0" applyNumberFormat="1" applyFont="1" applyFill="1" applyBorder="1" applyAlignment="1">
      <alignment vertical="center" wrapText="1"/>
    </xf>
    <xf numFmtId="0" fontId="11" fillId="5" borderId="3" xfId="0" applyNumberFormat="1" applyFont="1" applyFill="1" applyBorder="1" applyAlignment="1">
      <alignment vertical="center" wrapText="1"/>
    </xf>
    <xf numFmtId="164" fontId="22" fillId="0" borderId="0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0" fillId="2" borderId="0" xfId="0" applyFill="1"/>
    <xf numFmtId="0" fontId="13" fillId="2" borderId="17" xfId="0" applyFont="1" applyFill="1" applyBorder="1" applyAlignment="1">
      <alignment vertical="center" wrapText="1"/>
    </xf>
    <xf numFmtId="3" fontId="13" fillId="2" borderId="4" xfId="0" applyNumberFormat="1" applyFont="1" applyFill="1" applyBorder="1" applyAlignment="1" applyProtection="1">
      <alignment horizontal="center" vertical="center" wrapText="1"/>
      <protection hidden="1"/>
    </xf>
    <xf numFmtId="164" fontId="13" fillId="2" borderId="4" xfId="0" applyNumberFormat="1" applyFont="1" applyFill="1" applyBorder="1" applyAlignment="1" applyProtection="1">
      <alignment horizontal="center" vertical="center" wrapText="1"/>
      <protection hidden="1"/>
    </xf>
    <xf numFmtId="164" fontId="13" fillId="2" borderId="18" xfId="0" applyNumberFormat="1" applyFont="1" applyFill="1" applyBorder="1" applyAlignment="1" applyProtection="1">
      <alignment horizontal="center" vertical="center" wrapText="1"/>
      <protection hidden="1"/>
    </xf>
    <xf numFmtId="0" fontId="14" fillId="2" borderId="19" xfId="0" applyFont="1" applyFill="1" applyBorder="1" applyAlignment="1">
      <alignment horizontal="left" vertical="center" wrapText="1"/>
    </xf>
    <xf numFmtId="164" fontId="14" fillId="2" borderId="20" xfId="0" applyNumberFormat="1" applyFont="1" applyFill="1" applyBorder="1" applyAlignment="1" applyProtection="1">
      <alignment horizontal="center" vertical="center" wrapText="1"/>
      <protection hidden="1"/>
    </xf>
    <xf numFmtId="0" fontId="13" fillId="2" borderId="19" xfId="0" applyFont="1" applyFill="1" applyBorder="1" applyAlignment="1">
      <alignment horizontal="left" vertical="center" wrapText="1"/>
    </xf>
    <xf numFmtId="164" fontId="13" fillId="2" borderId="20" xfId="0" applyNumberFormat="1" applyFont="1" applyFill="1" applyBorder="1" applyAlignment="1" applyProtection="1">
      <alignment horizontal="center" vertical="center" wrapText="1"/>
      <protection hidden="1"/>
    </xf>
    <xf numFmtId="0" fontId="13" fillId="2" borderId="19" xfId="0" applyFont="1" applyFill="1" applyBorder="1" applyAlignment="1">
      <alignment vertical="center" wrapText="1"/>
    </xf>
    <xf numFmtId="0" fontId="15" fillId="2" borderId="19" xfId="0" applyFont="1" applyFill="1" applyBorder="1" applyAlignment="1">
      <alignment horizontal="left" vertical="center" wrapText="1"/>
    </xf>
    <xf numFmtId="164" fontId="15" fillId="2" borderId="20" xfId="0" applyNumberFormat="1" applyFont="1" applyFill="1" applyBorder="1" applyAlignment="1" applyProtection="1">
      <alignment horizontal="center" vertical="center" wrapText="1"/>
      <protection hidden="1"/>
    </xf>
    <xf numFmtId="0" fontId="15" fillId="2" borderId="19" xfId="0" applyFont="1" applyFill="1" applyBorder="1" applyAlignment="1">
      <alignment horizontal="left" vertical="center" wrapText="1" indent="1"/>
    </xf>
    <xf numFmtId="0" fontId="14" fillId="2" borderId="19" xfId="0" applyFont="1" applyFill="1" applyBorder="1" applyAlignment="1">
      <alignment horizontal="left" vertical="center" wrapText="1" indent="1"/>
    </xf>
    <xf numFmtId="0" fontId="27" fillId="2" borderId="0" xfId="0" applyFont="1" applyFill="1"/>
    <xf numFmtId="0" fontId="26" fillId="2" borderId="0" xfId="0" applyFont="1" applyFill="1"/>
    <xf numFmtId="164" fontId="27" fillId="2" borderId="0" xfId="0" applyNumberFormat="1" applyFont="1" applyFill="1"/>
    <xf numFmtId="164" fontId="26" fillId="2" borderId="0" xfId="0" applyNumberFormat="1" applyFont="1" applyFill="1"/>
    <xf numFmtId="0" fontId="18" fillId="2" borderId="0" xfId="0" applyFont="1" applyFill="1" applyBorder="1" applyAlignment="1">
      <alignment horizontal="right" vertical="center"/>
    </xf>
    <xf numFmtId="0" fontId="2" fillId="4" borderId="24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left" vertical="center" wrapText="1" indent="1"/>
    </xf>
    <xf numFmtId="164" fontId="20" fillId="2" borderId="27" xfId="0" applyNumberFormat="1" applyFont="1" applyFill="1" applyBorder="1" applyAlignment="1">
      <alignment horizontal="center" vertical="center" wrapText="1"/>
    </xf>
    <xf numFmtId="164" fontId="21" fillId="2" borderId="27" xfId="0" applyNumberFormat="1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left" vertical="center" wrapText="1"/>
    </xf>
    <xf numFmtId="0" fontId="28" fillId="2" borderId="0" xfId="0" applyFont="1" applyFill="1"/>
    <xf numFmtId="0" fontId="6" fillId="2" borderId="27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left" vertical="center" wrapText="1"/>
    </xf>
    <xf numFmtId="164" fontId="5" fillId="4" borderId="0" xfId="0" applyNumberFormat="1" applyFont="1" applyFill="1" applyBorder="1" applyAlignment="1">
      <alignment horizontal="center" vertical="center" wrapText="1"/>
    </xf>
    <xf numFmtId="164" fontId="5" fillId="4" borderId="27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left" vertical="center" wrapText="1"/>
    </xf>
    <xf numFmtId="164" fontId="5" fillId="2" borderId="0" xfId="0" applyNumberFormat="1" applyFont="1" applyFill="1" applyBorder="1" applyAlignment="1" applyProtection="1">
      <alignment horizontal="center" vertical="center" wrapText="1"/>
      <protection hidden="1"/>
    </xf>
    <xf numFmtId="164" fontId="5" fillId="2" borderId="27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26" xfId="0" applyFont="1" applyFill="1" applyBorder="1" applyAlignment="1">
      <alignment horizontal="left" vertical="center" wrapText="1" indent="1"/>
    </xf>
    <xf numFmtId="164" fontId="5" fillId="2" borderId="27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vertical="center" wrapText="1"/>
    </xf>
    <xf numFmtId="0" fontId="21" fillId="2" borderId="26" xfId="0" applyFont="1" applyFill="1" applyBorder="1" applyAlignment="1">
      <alignment horizontal="left" vertical="center" wrapText="1" indent="1"/>
    </xf>
    <xf numFmtId="164" fontId="21" fillId="2" borderId="27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vertical="center" wrapText="1"/>
    </xf>
    <xf numFmtId="164" fontId="15" fillId="2" borderId="20" xfId="0" applyNumberFormat="1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left" vertical="center" wrapText="1" indent="2"/>
    </xf>
    <xf numFmtId="0" fontId="20" fillId="2" borderId="26" xfId="0" applyFont="1" applyFill="1" applyBorder="1" applyAlignment="1">
      <alignment horizontal="left" vertical="center" wrapText="1" indent="2"/>
    </xf>
    <xf numFmtId="164" fontId="20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29" fillId="5" borderId="0" xfId="0" applyFont="1" applyFill="1" applyAlignment="1">
      <alignment vertical="center" wrapText="1"/>
    </xf>
    <xf numFmtId="0" fontId="29" fillId="5" borderId="2" xfId="0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 wrapText="1"/>
    </xf>
    <xf numFmtId="0" fontId="29" fillId="5" borderId="1" xfId="0" applyFont="1" applyFill="1" applyBorder="1" applyAlignment="1">
      <alignment vertical="center" wrapText="1"/>
    </xf>
    <xf numFmtId="0" fontId="9" fillId="2" borderId="26" xfId="0" applyFont="1" applyFill="1" applyBorder="1" applyAlignment="1">
      <alignment horizontal="left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vertical="center" wrapText="1"/>
    </xf>
    <xf numFmtId="164" fontId="7" fillId="4" borderId="27" xfId="0" applyNumberFormat="1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left" vertical="center" wrapText="1" indent="1"/>
    </xf>
    <xf numFmtId="164" fontId="8" fillId="2" borderId="27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26" xfId="0" applyFont="1" applyFill="1" applyBorder="1" applyAlignment="1">
      <alignment horizontal="left" vertical="center" wrapText="1" indent="1"/>
    </xf>
    <xf numFmtId="0" fontId="9" fillId="2" borderId="26" xfId="0" applyFont="1" applyFill="1" applyBorder="1" applyAlignment="1">
      <alignment horizontal="left" vertical="center" wrapText="1" indent="2"/>
    </xf>
    <xf numFmtId="164" fontId="9" fillId="2" borderId="27" xfId="0" applyNumberFormat="1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left" vertical="center" wrapText="1" indent="1"/>
    </xf>
    <xf numFmtId="0" fontId="30" fillId="5" borderId="0" xfId="0" applyNumberFormat="1" applyFont="1" applyFill="1" applyAlignment="1">
      <alignment vertical="center" wrapText="1"/>
    </xf>
    <xf numFmtId="0" fontId="30" fillId="5" borderId="2" xfId="0" applyNumberFormat="1" applyFont="1" applyFill="1" applyBorder="1" applyAlignment="1">
      <alignment vertical="center" wrapText="1"/>
    </xf>
    <xf numFmtId="0" fontId="30" fillId="5" borderId="3" xfId="0" applyNumberFormat="1" applyFont="1" applyFill="1" applyBorder="1" applyAlignment="1">
      <alignment vertical="center" wrapText="1"/>
    </xf>
    <xf numFmtId="0" fontId="30" fillId="5" borderId="1" xfId="0" applyNumberFormat="1" applyFont="1" applyFill="1" applyBorder="1" applyAlignment="1">
      <alignment vertical="center" wrapText="1"/>
    </xf>
    <xf numFmtId="0" fontId="21" fillId="0" borderId="26" xfId="0" applyFont="1" applyFill="1" applyBorder="1" applyAlignment="1">
      <alignment horizontal="left" vertical="center" wrapText="1" indent="1"/>
    </xf>
    <xf numFmtId="164" fontId="21" fillId="0" borderId="27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23" fillId="0" borderId="3" xfId="0" applyFont="1" applyFill="1" applyBorder="1" applyAlignment="1">
      <alignment vertical="center" wrapText="1"/>
    </xf>
    <xf numFmtId="0" fontId="29" fillId="0" borderId="3" xfId="0" applyFont="1" applyFill="1" applyBorder="1" applyAlignment="1">
      <alignment vertical="center" wrapText="1"/>
    </xf>
    <xf numFmtId="0" fontId="30" fillId="0" borderId="3" xfId="0" applyNumberFormat="1" applyFont="1" applyFill="1" applyBorder="1" applyAlignment="1">
      <alignment vertical="center" wrapText="1"/>
    </xf>
    <xf numFmtId="0" fontId="8" fillId="0" borderId="26" xfId="0" applyFont="1" applyFill="1" applyBorder="1" applyAlignment="1">
      <alignment horizontal="left" vertical="center" wrapText="1" indent="1"/>
    </xf>
    <xf numFmtId="164" fontId="8" fillId="0" borderId="27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0" applyNumberFormat="1" applyFont="1" applyFill="1" applyBorder="1" applyAlignment="1">
      <alignment vertical="center" wrapText="1"/>
    </xf>
    <xf numFmtId="0" fontId="9" fillId="0" borderId="26" xfId="0" applyFont="1" applyFill="1" applyBorder="1" applyAlignment="1">
      <alignment horizontal="left" vertical="center" wrapText="1" indent="1"/>
    </xf>
    <xf numFmtId="164" fontId="9" fillId="0" borderId="27" xfId="0" applyNumberFormat="1" applyFont="1" applyFill="1" applyBorder="1" applyAlignment="1">
      <alignment horizontal="center" vertical="center" wrapText="1"/>
    </xf>
    <xf numFmtId="164" fontId="29" fillId="5" borderId="3" xfId="0" applyNumberFormat="1" applyFont="1" applyFill="1" applyBorder="1" applyAlignment="1">
      <alignment vertical="center" wrapText="1"/>
    </xf>
    <xf numFmtId="0" fontId="7" fillId="2" borderId="26" xfId="0" applyFont="1" applyFill="1" applyBorder="1" applyAlignment="1">
      <alignment horizontal="left" vertical="center" wrapText="1"/>
    </xf>
    <xf numFmtId="164" fontId="7" fillId="2" borderId="27" xfId="0" applyNumberFormat="1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vertical="center" wrapText="1"/>
    </xf>
    <xf numFmtId="164" fontId="7" fillId="4" borderId="29" xfId="0" applyNumberFormat="1" applyFont="1" applyFill="1" applyBorder="1" applyAlignment="1">
      <alignment horizontal="center" vertical="center" wrapText="1"/>
    </xf>
    <xf numFmtId="164" fontId="7" fillId="4" borderId="30" xfId="0" applyNumberFormat="1" applyFont="1" applyFill="1" applyBorder="1" applyAlignment="1">
      <alignment horizontal="center" vertical="center" wrapText="1"/>
    </xf>
    <xf numFmtId="0" fontId="11" fillId="5" borderId="0" xfId="0" applyNumberFormat="1" applyFont="1" applyFill="1" applyAlignment="1">
      <alignment vertical="center" wrapText="1"/>
    </xf>
    <xf numFmtId="0" fontId="31" fillId="5" borderId="0" xfId="0" applyNumberFormat="1" applyFont="1" applyFill="1" applyAlignment="1">
      <alignment vertical="center" wrapText="1"/>
    </xf>
    <xf numFmtId="0" fontId="31" fillId="5" borderId="2" xfId="0" applyNumberFormat="1" applyFont="1" applyFill="1" applyBorder="1" applyAlignment="1">
      <alignment vertical="center" wrapText="1"/>
    </xf>
    <xf numFmtId="0" fontId="31" fillId="5" borderId="3" xfId="0" applyNumberFormat="1" applyFont="1" applyFill="1" applyBorder="1" applyAlignment="1">
      <alignment vertical="center" wrapText="1"/>
    </xf>
    <xf numFmtId="0" fontId="31" fillId="5" borderId="1" xfId="0" applyNumberFormat="1" applyFont="1" applyFill="1" applyBorder="1" applyAlignment="1">
      <alignment vertical="center" wrapText="1"/>
    </xf>
    <xf numFmtId="0" fontId="11" fillId="5" borderId="2" xfId="0" applyNumberFormat="1" applyFont="1" applyFill="1" applyBorder="1" applyAlignment="1">
      <alignment vertical="center" wrapText="1"/>
    </xf>
    <xf numFmtId="0" fontId="11" fillId="5" borderId="1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0" fontId="24" fillId="0" borderId="0" xfId="0" applyFont="1" applyFill="1" applyBorder="1"/>
    <xf numFmtId="164" fontId="25" fillId="0" borderId="8" xfId="0" applyNumberFormat="1" applyFont="1" applyFill="1" applyBorder="1" applyAlignment="1">
      <alignment horizontal="center" vertical="center" wrapText="1"/>
    </xf>
    <xf numFmtId="164" fontId="22" fillId="0" borderId="6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164" fontId="17" fillId="0" borderId="0" xfId="0" applyNumberFormat="1" applyFont="1" applyFill="1" applyAlignment="1">
      <alignment vertical="center" wrapText="1"/>
    </xf>
    <xf numFmtId="164" fontId="13" fillId="2" borderId="22" xfId="0" applyNumberFormat="1" applyFont="1" applyFill="1" applyBorder="1" applyAlignment="1" applyProtection="1">
      <alignment horizontal="center" vertical="center" wrapText="1"/>
      <protection hidden="1"/>
    </xf>
    <xf numFmtId="164" fontId="13" fillId="2" borderId="23" xfId="0" applyNumberFormat="1" applyFont="1" applyFill="1" applyBorder="1" applyAlignment="1" applyProtection="1">
      <alignment horizontal="center" vertical="center" wrapText="1"/>
      <protection hidden="1"/>
    </xf>
    <xf numFmtId="166" fontId="11" fillId="5" borderId="3" xfId="0" applyNumberFormat="1" applyFont="1" applyFill="1" applyBorder="1" applyAlignment="1">
      <alignment vertical="center" wrapText="1"/>
    </xf>
    <xf numFmtId="164" fontId="30" fillId="5" borderId="3" xfId="0" applyNumberFormat="1" applyFont="1" applyFill="1" applyBorder="1" applyAlignment="1">
      <alignment vertical="center" wrapText="1"/>
    </xf>
    <xf numFmtId="0" fontId="13" fillId="4" borderId="19" xfId="0" applyFont="1" applyFill="1" applyBorder="1" applyAlignment="1">
      <alignment vertical="center" wrapText="1"/>
    </xf>
    <xf numFmtId="164" fontId="13" fillId="4" borderId="5" xfId="0" applyNumberFormat="1" applyFont="1" applyFill="1" applyBorder="1" applyAlignment="1" applyProtection="1">
      <alignment horizontal="center" vertical="center" wrapText="1"/>
      <protection hidden="1"/>
    </xf>
    <xf numFmtId="164" fontId="13" fillId="4" borderId="20" xfId="0" applyNumberFormat="1" applyFont="1" applyFill="1" applyBorder="1" applyAlignment="1" applyProtection="1">
      <alignment horizontal="center" vertical="center" wrapText="1"/>
      <protection hidden="1"/>
    </xf>
    <xf numFmtId="0" fontId="13" fillId="4" borderId="19" xfId="0" applyFont="1" applyFill="1" applyBorder="1" applyAlignment="1">
      <alignment horizontal="left" vertical="center" wrapText="1"/>
    </xf>
    <xf numFmtId="0" fontId="13" fillId="2" borderId="21" xfId="0" applyFont="1" applyFill="1" applyBorder="1" applyAlignment="1">
      <alignment horizontal="left" vertical="center" wrapText="1" indent="1"/>
    </xf>
    <xf numFmtId="164" fontId="5" fillId="0" borderId="0" xfId="0" applyNumberFormat="1" applyFont="1" applyFill="1" applyBorder="1" applyAlignment="1" applyProtection="1">
      <alignment horizontal="center" vertical="center" wrapText="1"/>
      <protection hidden="1"/>
    </xf>
    <xf numFmtId="164" fontId="21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center" wrapText="1"/>
    </xf>
    <xf numFmtId="0" fontId="5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</cellXfs>
  <cellStyles count="2">
    <cellStyle name="Акцент6" xfId="1" builtinId="49"/>
    <cellStyle name="Обычный" xfId="0" builtinId="0"/>
  </cellStyles>
  <dxfs count="84">
    <dxf>
      <font>
        <b val="0"/>
        <i/>
        <strike val="0"/>
        <condense val="0"/>
        <extend val="0"/>
        <outline val="0"/>
        <shadow val="0"/>
        <u val="none"/>
        <vertAlign val="baseline"/>
        <sz val="13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theme="1"/>
        <name val="Palatino Linotype"/>
        <family val="1"/>
        <charset val="204"/>
        <scheme val="none"/>
      </font>
    </dxf>
    <dxf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3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1"/>
    </dxf>
    <dxf>
      <font>
        <strike val="0"/>
        <outline val="0"/>
        <shadow val="0"/>
        <u val="none"/>
        <vertAlign val="baseline"/>
        <color theme="1"/>
        <name val="Palatino Linotype"/>
        <family val="1"/>
        <charset val="204"/>
        <scheme val="none"/>
      </font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3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theme="1"/>
        <name val="Palatino Linotype"/>
        <family val="1"/>
        <charset val="204"/>
        <scheme val="none"/>
      </font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3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theme="1"/>
        <name val="Palatino Linotype"/>
        <family val="1"/>
        <charset val="204"/>
        <scheme val="none"/>
      </font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3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theme="1"/>
        <name val="Palatino Linotype"/>
        <family val="1"/>
        <charset val="204"/>
        <scheme val="none"/>
      </font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3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theme="1"/>
        <name val="Palatino Linotype"/>
        <family val="1"/>
        <charset val="204"/>
        <scheme val="none"/>
      </font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theme="1"/>
        <name val="Palatino Linotype"/>
        <family val="1"/>
        <charset val="204"/>
        <scheme val="none"/>
      </font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3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theme="1"/>
        <name val="Palatino Linotype"/>
        <family val="1"/>
        <charset val="204"/>
        <scheme val="none"/>
      </font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theme="1"/>
        <name val="Palatino Linotype"/>
        <family val="1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strike val="0"/>
        <outline val="0"/>
        <shadow val="0"/>
        <u val="none"/>
        <vertAlign val="baseline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Palatino Linotype"/>
        <family val="1"/>
        <charset val="204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</dxf>
    <dxf>
      <fill>
        <patternFill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numFmt numFmtId="0" formatCode="General"/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numFmt numFmtId="0" formatCode="General"/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numFmt numFmtId="0" formatCode="General"/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numFmt numFmtId="0" formatCode="General"/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numFmt numFmtId="0" formatCode="General"/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numFmt numFmtId="0" formatCode="General"/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numFmt numFmtId="0" formatCode="General"/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numFmt numFmtId="0" formatCode="General"/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numFmt numFmtId="0" formatCode="General"/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numFmt numFmtId="164" formatCode="#,##0.0"/>
      <fill>
        <patternFill patternType="solid">
          <fgColor rgb="FF000000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1"/>
    </dxf>
    <dxf>
      <font>
        <strike val="0"/>
        <outline val="0"/>
        <shadow val="0"/>
        <u val="none"/>
        <vertAlign val="baseline"/>
        <color auto="1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fill>
        <patternFill patternType="solid">
          <fgColor rgb="FF000000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</font>
    </dxf>
    <dxf>
      <font>
        <b val="0"/>
        <strike val="0"/>
        <outline val="0"/>
        <shadow val="0"/>
        <u val="none"/>
        <vertAlign val="baseline"/>
        <sz val="12"/>
        <color theme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1"/>
    </dxf>
    <dxf>
      <font>
        <strike val="0"/>
        <outline val="0"/>
        <shadow val="0"/>
        <u val="none"/>
        <vertAlign val="baseline"/>
        <color auto="1"/>
      </font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6"/>
        <color rgb="FFFF0000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</font>
    </dxf>
    <dxf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rgb="FFFF0000"/>
        <name val="Palatino Linotype"/>
        <scheme val="none"/>
      </font>
      <numFmt numFmtId="164" formatCode="#,##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Palatino Linotype"/>
        <scheme val="none"/>
      </font>
      <numFmt numFmtId="164" formatCode="#,##0.0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auto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Palatino Linotype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 style="thin">
          <color indexed="64"/>
        </right>
        <top style="medium">
          <color indexed="64"/>
        </top>
        <bottom/>
      </border>
    </dxf>
    <dxf>
      <fill>
        <patternFill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rgb="FF000000"/>
          <bgColor rgb="FFFFFFFF"/>
        </patternFill>
      </fill>
    </dxf>
    <dxf>
      <font>
        <b val="0"/>
        <strike val="0"/>
        <outline val="0"/>
        <shadow val="0"/>
        <u val="none"/>
        <vertAlign val="baseline"/>
        <sz val="12"/>
        <color auto="1"/>
        <name val="Palatino Linotype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0000000}" name="Таблица224627910121314574548101415" displayName="Таблица224627910121314574548101415" ref="A3:Q117" headerRowCount="0" totalsRowShown="0" headerRowDxfId="83" dataDxfId="82" totalsRowDxfId="81">
  <tableColumns count="17">
    <tableColumn id="1" xr3:uid="{00000000-0010-0000-0000-000001000000}" name="Нишондиҳандаҳо" headerRowDxfId="80" dataDxfId="79" totalsRowDxfId="78"/>
    <tableColumn id="4" xr3:uid="{00000000-0010-0000-0000-000004000000}" name="Столбец3" headerRowDxfId="77" dataDxfId="76" totalsRowDxfId="75"/>
    <tableColumn id="3" xr3:uid="{00000000-0010-0000-0000-000003000000}" name="Столбец2" headerRowDxfId="74" dataDxfId="73" totalsRowDxfId="72"/>
    <tableColumn id="6" xr3:uid="{00000000-0010-0000-0000-000006000000}" name="Столбец5" headerRowDxfId="71" dataDxfId="70" totalsRowDxfId="69"/>
    <tableColumn id="2" xr3:uid="{00000000-0010-0000-0000-000002000000}" name="Столбец1" headerRowDxfId="68" dataDxfId="67" totalsRowDxfId="66"/>
    <tableColumn id="10" xr3:uid="{00000000-0010-0000-0000-00000A000000}" name="Столбец6" headerRowDxfId="65" dataDxfId="64" totalsRowDxfId="63"/>
    <tableColumn id="17" xr3:uid="{00000000-0010-0000-0000-000011000000}" name="Столбец14" headerRowDxfId="62" dataDxfId="61" totalsRowDxfId="60"/>
    <tableColumn id="5" xr3:uid="{00000000-0010-0000-0000-000005000000}" name="Столбец7" headerRowDxfId="59" dataDxfId="58" totalsRowDxfId="57"/>
    <tableColumn id="8" xr3:uid="{00000000-0010-0000-0000-000008000000}" name="Столбец8" headerRowDxfId="56" dataDxfId="55"/>
    <tableColumn id="9" xr3:uid="{00000000-0010-0000-0000-000009000000}" name="Столбец9" headerRowDxfId="54" dataDxfId="53" totalsRowDxfId="52"/>
    <tableColumn id="11" xr3:uid="{00000000-0010-0000-0000-00000B000000}" name="Столбец10" headerRowDxfId="51" dataDxfId="50" totalsRowDxfId="49"/>
    <tableColumn id="12" xr3:uid="{00000000-0010-0000-0000-00000C000000}" name="Столбец11" headerRowDxfId="48" dataDxfId="47" totalsRowDxfId="46"/>
    <tableColumn id="13" xr3:uid="{00000000-0010-0000-0000-00000D000000}" name="Столбец12" headerRowDxfId="45" dataDxfId="44" totalsRowDxfId="43"/>
    <tableColumn id="14" xr3:uid="{00000000-0010-0000-0000-00000E000000}" name="Столбец13" headerRowDxfId="42" dataDxfId="41" totalsRowDxfId="40"/>
    <tableColumn id="15" xr3:uid="{00000000-0010-0000-0000-00000F000000}" name="Столбец15" headerRowDxfId="39" dataDxfId="38" totalsRowDxfId="37"/>
    <tableColumn id="16" xr3:uid="{00000000-0010-0000-0000-000010000000}" name="Столбец16" headerRowDxfId="36" dataDxfId="35" totalsRowDxfId="34"/>
    <tableColumn id="18" xr3:uid="{00000000-0010-0000-0000-000012000000}" name="Столбец17" headerRowDxfId="33" dataDxfId="32" totalsRowDxfId="3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Таблица22486" displayName="Таблица22486" ref="A3:I111" headerRowCount="0" totalsRowShown="0" headerRowDxfId="30" dataDxfId="29" totalsRowDxfId="27" tableBorderDxfId="28">
  <tableColumns count="9">
    <tableColumn id="1" xr3:uid="{00000000-0010-0000-0100-000001000000}" name="Нишондиҳандаҳо" headerRowDxfId="26" dataDxfId="25" totalsRowDxfId="24"/>
    <tableColumn id="18" xr3:uid="{00000000-0010-0000-0100-000012000000}" name="Столбец14" headerRowDxfId="23" dataDxfId="22" totalsRowDxfId="21"/>
    <tableColumn id="24" xr3:uid="{00000000-0010-0000-0100-000018000000}" name="Столбец20" headerRowDxfId="20" dataDxfId="19" totalsRowDxfId="18"/>
    <tableColumn id="3" xr3:uid="{00000000-0010-0000-0100-000003000000}" name="Столбец2" headerRowDxfId="17" dataDxfId="16" totalsRowDxfId="15"/>
    <tableColumn id="8" xr3:uid="{00000000-0010-0000-0100-000008000000}" name="Столбец7" headerRowDxfId="14" dataDxfId="13" totalsRowDxfId="12"/>
    <tableColumn id="5" xr3:uid="{00000000-0010-0000-0100-000005000000}" name="Столбец4" headerRowDxfId="11" dataDxfId="10" totalsRowDxfId="9"/>
    <tableColumn id="4" xr3:uid="{00000000-0010-0000-0100-000004000000}" name="Столбец3" headerRowDxfId="8" dataDxfId="7" totalsRowDxfId="6"/>
    <tableColumn id="2" xr3:uid="{00000000-0010-0000-0100-000002000000}" name="Столбец1" headerRowDxfId="5" dataDxfId="4" totalsRowDxfId="3"/>
    <tableColumn id="25" xr3:uid="{00000000-0010-0000-0100-000019000000}" name="Столбец21" headerRowDxfId="2" dataDxfId="1" totalsRow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30"/>
  <sheetViews>
    <sheetView showGridLines="0" tabSelected="1" view="pageBreakPreview" zoomScale="85" zoomScaleNormal="85" zoomScaleSheetLayoutView="85" workbookViewId="0">
      <pane xSplit="1" ySplit="4" topLeftCell="B20" activePane="bottomRight" state="frozen"/>
      <selection activeCell="A3" sqref="A3"/>
      <selection pane="topRight" activeCell="B3" sqref="B3"/>
      <selection pane="bottomLeft" activeCell="A7" sqref="A7"/>
      <selection pane="bottomRight" activeCell="A27" sqref="A27"/>
    </sheetView>
  </sheetViews>
  <sheetFormatPr defaultColWidth="9.140625" defaultRowHeight="18" x14ac:dyDescent="0.2"/>
  <cols>
    <col min="1" max="1" width="59.85546875" style="1" customWidth="1"/>
    <col min="2" max="2" width="20.42578125" style="18" customWidth="1"/>
    <col min="3" max="3" width="20.42578125" style="157" customWidth="1"/>
    <col min="4" max="4" width="14.7109375" style="1" customWidth="1"/>
    <col min="5" max="5" width="11.42578125" style="1" customWidth="1"/>
    <col min="6" max="7" width="15" style="1" customWidth="1"/>
    <col min="8" max="8" width="3" style="1" hidden="1" customWidth="1"/>
    <col min="9" max="10" width="12.7109375" style="1" hidden="1" customWidth="1"/>
    <col min="11" max="11" width="0" style="1" hidden="1" customWidth="1"/>
    <col min="12" max="12" width="12.140625" style="1" hidden="1" customWidth="1"/>
    <col min="13" max="14" width="12.5703125" style="1" hidden="1" customWidth="1"/>
    <col min="15" max="15" width="11.28515625" style="1" hidden="1" customWidth="1"/>
    <col min="16" max="16" width="22.85546875" style="1" hidden="1" customWidth="1"/>
    <col min="17" max="21" width="0" style="1" hidden="1" customWidth="1"/>
    <col min="22" max="16384" width="9.140625" style="1"/>
  </cols>
  <sheetData>
    <row r="1" spans="1:17" ht="40.5" customHeight="1" x14ac:dyDescent="0.2">
      <c r="A1" s="173" t="s">
        <v>67</v>
      </c>
      <c r="B1" s="173"/>
      <c r="C1" s="173"/>
      <c r="D1" s="173"/>
      <c r="E1" s="173"/>
      <c r="F1" s="173"/>
      <c r="G1" s="173"/>
    </row>
    <row r="2" spans="1:17" ht="21" hidden="1" x14ac:dyDescent="0.4">
      <c r="A2" s="35"/>
      <c r="B2" s="35"/>
      <c r="C2" s="153"/>
      <c r="D2" s="174"/>
      <c r="E2" s="174"/>
      <c r="F2" s="175"/>
      <c r="G2" s="175"/>
    </row>
    <row r="3" spans="1:17" s="37" customFormat="1" ht="20.25" thickBot="1" x14ac:dyDescent="0.25">
      <c r="A3" s="7"/>
      <c r="B3" s="7"/>
      <c r="C3" s="154"/>
      <c r="D3" s="19"/>
      <c r="E3" s="19"/>
      <c r="F3" s="80"/>
      <c r="G3" s="80" t="s">
        <v>53</v>
      </c>
      <c r="H3" s="36">
        <v>0</v>
      </c>
      <c r="I3" s="36"/>
      <c r="J3" s="52">
        <v>5498.2</v>
      </c>
      <c r="K3" s="111"/>
      <c r="L3" s="125"/>
      <c r="M3" s="147"/>
      <c r="N3" s="147"/>
      <c r="O3" s="147"/>
      <c r="P3" s="146"/>
      <c r="Q3" s="147"/>
    </row>
    <row r="4" spans="1:17" ht="54" customHeight="1" x14ac:dyDescent="0.2">
      <c r="A4" s="81" t="s">
        <v>24</v>
      </c>
      <c r="B4" s="82" t="s">
        <v>68</v>
      </c>
      <c r="C4" s="82" t="s">
        <v>69</v>
      </c>
      <c r="D4" s="82" t="s">
        <v>70</v>
      </c>
      <c r="E4" s="82" t="s">
        <v>44</v>
      </c>
      <c r="F4" s="82" t="s">
        <v>71</v>
      </c>
      <c r="G4" s="83" t="s">
        <v>64</v>
      </c>
      <c r="H4" s="36" t="e">
        <v>#VALUE!</v>
      </c>
      <c r="I4" s="36"/>
      <c r="J4" s="52" t="e">
        <v>#VALUE!</v>
      </c>
      <c r="K4" s="111"/>
      <c r="L4" s="125"/>
      <c r="M4" s="147"/>
      <c r="N4" s="147"/>
      <c r="O4" s="147"/>
      <c r="P4" s="146"/>
      <c r="Q4" s="147"/>
    </row>
    <row r="5" spans="1:17" s="39" customFormat="1" ht="24" customHeight="1" x14ac:dyDescent="0.2">
      <c r="A5" s="94" t="s">
        <v>17</v>
      </c>
      <c r="B5" s="27">
        <v>166065</v>
      </c>
      <c r="C5" s="27">
        <v>195460</v>
      </c>
      <c r="D5" s="27">
        <v>29395</v>
      </c>
      <c r="E5" s="26">
        <v>17.700900249902148</v>
      </c>
      <c r="F5" s="103" t="s">
        <v>15</v>
      </c>
      <c r="G5" s="89" t="s">
        <v>15</v>
      </c>
      <c r="H5" s="38">
        <v>21090.255000000001</v>
      </c>
      <c r="I5" s="38"/>
      <c r="J5" s="53">
        <v>-189961.8</v>
      </c>
      <c r="K5" s="112"/>
      <c r="L5" s="126"/>
      <c r="M5" s="148"/>
      <c r="N5" s="148"/>
      <c r="O5" s="148"/>
      <c r="P5" s="151"/>
      <c r="Q5" s="148"/>
    </row>
    <row r="6" spans="1:17" s="14" customFormat="1" ht="21" x14ac:dyDescent="0.2">
      <c r="A6" s="104" t="s">
        <v>14</v>
      </c>
      <c r="B6" s="9">
        <v>15.366980443919559</v>
      </c>
      <c r="C6" s="58">
        <v>17.700900249902134</v>
      </c>
      <c r="D6" s="22" t="s">
        <v>15</v>
      </c>
      <c r="E6" s="22" t="s">
        <v>15</v>
      </c>
      <c r="F6" s="105" t="s">
        <v>15</v>
      </c>
      <c r="G6" s="90" t="s">
        <v>15</v>
      </c>
      <c r="H6" s="40">
        <v>1.951606516377784</v>
      </c>
      <c r="I6" s="40"/>
      <c r="J6" s="54">
        <v>5480.4990997500972</v>
      </c>
      <c r="K6" s="113"/>
      <c r="L6" s="127"/>
      <c r="M6" s="149"/>
      <c r="N6" s="149"/>
      <c r="O6" s="149"/>
      <c r="P6" s="56"/>
      <c r="Q6" s="149"/>
    </row>
    <row r="7" spans="1:17" s="14" customFormat="1" ht="21" x14ac:dyDescent="0.2">
      <c r="A7" s="104" t="s">
        <v>0</v>
      </c>
      <c r="B7" s="22">
        <v>8.4</v>
      </c>
      <c r="C7" s="22">
        <v>8.5</v>
      </c>
      <c r="D7" s="22" t="s">
        <v>15</v>
      </c>
      <c r="E7" s="22" t="s">
        <v>15</v>
      </c>
      <c r="F7" s="105" t="s">
        <v>15</v>
      </c>
      <c r="G7" s="90" t="s">
        <v>15</v>
      </c>
      <c r="H7" s="40">
        <v>1.0668</v>
      </c>
      <c r="I7" s="40"/>
      <c r="J7" s="54">
        <v>5489.7</v>
      </c>
      <c r="K7" s="113"/>
      <c r="L7" s="127"/>
      <c r="M7" s="149"/>
      <c r="N7" s="149"/>
      <c r="O7" s="149"/>
      <c r="P7" s="56"/>
      <c r="Q7" s="149"/>
    </row>
    <row r="8" spans="1:17" s="17" customFormat="1" ht="21" x14ac:dyDescent="0.2">
      <c r="A8" s="104" t="s">
        <v>8</v>
      </c>
      <c r="B8" s="22">
        <v>4.5999999999999996</v>
      </c>
      <c r="C8" s="22">
        <v>4</v>
      </c>
      <c r="D8" s="22" t="s">
        <v>15</v>
      </c>
      <c r="E8" s="22" t="s">
        <v>15</v>
      </c>
      <c r="F8" s="105" t="s">
        <v>15</v>
      </c>
      <c r="G8" s="90" t="s">
        <v>15</v>
      </c>
      <c r="H8" s="40">
        <v>0.58419999999999994</v>
      </c>
      <c r="I8" s="40"/>
      <c r="J8" s="54">
        <v>5493.9</v>
      </c>
      <c r="K8" s="113"/>
      <c r="L8" s="127"/>
      <c r="M8" s="149"/>
      <c r="N8" s="149"/>
      <c r="O8" s="149"/>
      <c r="P8" s="56"/>
      <c r="Q8" s="149"/>
    </row>
    <row r="9" spans="1:17" s="14" customFormat="1" ht="36.950000000000003" customHeight="1" x14ac:dyDescent="0.2">
      <c r="A9" s="91" t="s">
        <v>16</v>
      </c>
      <c r="B9" s="92">
        <v>49582.167000000001</v>
      </c>
      <c r="C9" s="92">
        <v>65041.162878000003</v>
      </c>
      <c r="D9" s="92">
        <v>15458.995878000002</v>
      </c>
      <c r="E9" s="92">
        <v>31.178540215880446</v>
      </c>
      <c r="F9" s="92">
        <v>29.857084274229972</v>
      </c>
      <c r="G9" s="93">
        <v>33.275945399570247</v>
      </c>
      <c r="H9" s="40">
        <v>6296.9352090000002</v>
      </c>
      <c r="I9" s="40"/>
      <c r="J9" s="55">
        <v>-51758.222000000009</v>
      </c>
      <c r="K9" s="113"/>
      <c r="L9" s="127"/>
      <c r="M9" s="149"/>
      <c r="N9" s="149"/>
      <c r="O9" s="149">
        <v>57297.268721000008</v>
      </c>
      <c r="P9" s="56">
        <v>-7743.8941569999952</v>
      </c>
      <c r="Q9" s="149"/>
    </row>
    <row r="10" spans="1:17" s="14" customFormat="1" ht="42.75" customHeight="1" x14ac:dyDescent="0.2">
      <c r="A10" s="94" t="s">
        <v>76</v>
      </c>
      <c r="B10" s="95">
        <v>34284.298999999999</v>
      </c>
      <c r="C10" s="168">
        <v>47209.899999999994</v>
      </c>
      <c r="D10" s="95">
        <v>12925.600999999995</v>
      </c>
      <c r="E10" s="95">
        <v>37.701225858519052</v>
      </c>
      <c r="F10" s="95">
        <v>20.645108240749106</v>
      </c>
      <c r="G10" s="96">
        <v>24.153228282001429</v>
      </c>
      <c r="H10" s="41">
        <v>4354.1059729999997</v>
      </c>
      <c r="I10" s="40"/>
      <c r="J10" s="54">
        <v>-36636.100000000006</v>
      </c>
      <c r="K10" s="113"/>
      <c r="L10" s="127"/>
      <c r="M10" s="149"/>
      <c r="N10" s="149"/>
      <c r="O10" s="149"/>
      <c r="P10" s="56"/>
      <c r="Q10" s="149"/>
    </row>
    <row r="11" spans="1:17" s="14" customFormat="1" ht="17.25" customHeight="1" x14ac:dyDescent="0.2">
      <c r="A11" s="87" t="s">
        <v>48</v>
      </c>
      <c r="B11" s="22">
        <v>31816.249</v>
      </c>
      <c r="C11" s="58">
        <v>41798.199999999997</v>
      </c>
      <c r="D11" s="22">
        <v>9981.9509999999973</v>
      </c>
      <c r="E11" s="22">
        <v>31.373751820964173</v>
      </c>
      <c r="F11" s="22">
        <v>19.158913076205099</v>
      </c>
      <c r="G11" s="86">
        <v>21.384528803847331</v>
      </c>
      <c r="H11" s="40">
        <v>4040.6636229999999</v>
      </c>
      <c r="I11" s="40"/>
      <c r="J11" s="54">
        <v>-33577.600000000006</v>
      </c>
      <c r="K11" s="113"/>
      <c r="L11" s="127"/>
      <c r="M11" s="149"/>
      <c r="N11" s="149"/>
      <c r="O11" s="149"/>
      <c r="P11" s="56"/>
      <c r="Q11" s="149"/>
    </row>
    <row r="12" spans="1:17" s="14" customFormat="1" ht="17.25" customHeight="1" x14ac:dyDescent="0.2">
      <c r="A12" s="87" t="s">
        <v>41</v>
      </c>
      <c r="B12" s="22">
        <v>2468.0500000000002</v>
      </c>
      <c r="C12" s="58">
        <v>5411.7</v>
      </c>
      <c r="D12" s="22">
        <v>2943.6499999999996</v>
      </c>
      <c r="E12" s="22">
        <v>119.2702741030368</v>
      </c>
      <c r="F12" s="22">
        <v>1.4861951645440039</v>
      </c>
      <c r="G12" s="86">
        <v>2.7686994781540979</v>
      </c>
      <c r="H12" s="40">
        <v>313.44235000000003</v>
      </c>
      <c r="I12" s="40"/>
      <c r="J12" s="54">
        <v>2439.6999999999998</v>
      </c>
      <c r="K12" s="113"/>
      <c r="L12" s="127"/>
      <c r="M12" s="149"/>
      <c r="N12" s="149"/>
      <c r="O12" s="149"/>
      <c r="P12" s="56"/>
      <c r="Q12" s="149"/>
    </row>
    <row r="13" spans="1:17" s="14" customFormat="1" ht="42.75" customHeight="1" x14ac:dyDescent="0.2">
      <c r="A13" s="94" t="s">
        <v>43</v>
      </c>
      <c r="B13" s="95">
        <v>35476.298999999999</v>
      </c>
      <c r="C13" s="168">
        <v>48377.9</v>
      </c>
      <c r="D13" s="95">
        <v>12901.601000000002</v>
      </c>
      <c r="E13" s="95">
        <v>36.366817744996467</v>
      </c>
      <c r="F13" s="95">
        <v>21.362899467076144</v>
      </c>
      <c r="G13" s="96">
        <v>24.750793001125551</v>
      </c>
      <c r="H13" s="40">
        <v>4505.4899729999997</v>
      </c>
      <c r="I13" s="40"/>
      <c r="J13" s="54">
        <v>-37804.100000000006</v>
      </c>
      <c r="K13" s="113"/>
      <c r="L13" s="127"/>
      <c r="M13" s="149"/>
      <c r="N13" s="149"/>
      <c r="O13" s="149"/>
      <c r="P13" s="56"/>
      <c r="Q13" s="149"/>
    </row>
    <row r="14" spans="1:17" s="14" customFormat="1" ht="19.5" customHeight="1" x14ac:dyDescent="0.2">
      <c r="A14" s="87" t="s">
        <v>48</v>
      </c>
      <c r="B14" s="22">
        <v>31816.249</v>
      </c>
      <c r="C14" s="58">
        <v>41798.199999999997</v>
      </c>
      <c r="D14" s="22">
        <v>9981.9509999999973</v>
      </c>
      <c r="E14" s="22">
        <v>31.373751820964173</v>
      </c>
      <c r="F14" s="22">
        <v>19.158913076205099</v>
      </c>
      <c r="G14" s="86">
        <v>21.384528803847331</v>
      </c>
      <c r="H14" s="40">
        <v>4040.6636229999999</v>
      </c>
      <c r="I14" s="40"/>
      <c r="J14" s="54">
        <v>-33577.600000000006</v>
      </c>
      <c r="K14" s="113"/>
      <c r="L14" s="127"/>
      <c r="M14" s="149"/>
      <c r="N14" s="149"/>
      <c r="O14" s="149"/>
      <c r="P14" s="56"/>
      <c r="Q14" s="149"/>
    </row>
    <row r="15" spans="1:17" s="14" customFormat="1" ht="19.5" customHeight="1" x14ac:dyDescent="0.2">
      <c r="A15" s="87" t="s">
        <v>41</v>
      </c>
      <c r="B15" s="22">
        <v>2468.0500000000002</v>
      </c>
      <c r="C15" s="58">
        <v>5411.7</v>
      </c>
      <c r="D15" s="22">
        <v>2943.6499999999996</v>
      </c>
      <c r="E15" s="22">
        <v>119.2702741030368</v>
      </c>
      <c r="F15" s="22">
        <v>1.4861951645440039</v>
      </c>
      <c r="G15" s="86">
        <v>2.7686994781540979</v>
      </c>
      <c r="H15" s="40">
        <v>313.44235000000003</v>
      </c>
      <c r="I15" s="40"/>
      <c r="J15" s="54">
        <v>2439.6999999999998</v>
      </c>
      <c r="K15" s="113"/>
      <c r="L15" s="127"/>
      <c r="M15" s="149"/>
      <c r="N15" s="149"/>
      <c r="O15" s="149"/>
      <c r="P15" s="56"/>
      <c r="Q15" s="149"/>
    </row>
    <row r="16" spans="1:17" s="14" customFormat="1" ht="19.5" customHeight="1" x14ac:dyDescent="0.2">
      <c r="A16" s="115" t="s">
        <v>23</v>
      </c>
      <c r="B16" s="15">
        <v>1192</v>
      </c>
      <c r="C16" s="58">
        <v>1168</v>
      </c>
      <c r="D16" s="15">
        <v>-24</v>
      </c>
      <c r="E16" s="15">
        <v>-2.0134228187919518</v>
      </c>
      <c r="F16" s="15">
        <v>0.71779122632704062</v>
      </c>
      <c r="G16" s="116">
        <v>0.59756471912411746</v>
      </c>
      <c r="H16" s="40">
        <v>151.38400000000001</v>
      </c>
      <c r="I16" s="40"/>
      <c r="J16" s="40">
        <v>4330.2</v>
      </c>
      <c r="K16" s="40"/>
      <c r="L16" s="127"/>
      <c r="M16" s="149"/>
      <c r="N16" s="149"/>
      <c r="O16" s="149"/>
      <c r="P16" s="56"/>
      <c r="Q16" s="149"/>
    </row>
    <row r="17" spans="1:19" s="14" customFormat="1" ht="42.75" customHeight="1" x14ac:dyDescent="0.2">
      <c r="A17" s="94" t="s">
        <v>58</v>
      </c>
      <c r="B17" s="95">
        <v>11177.197</v>
      </c>
      <c r="C17" s="95">
        <v>13403.362878</v>
      </c>
      <c r="D17" s="95">
        <v>2226.1658779999998</v>
      </c>
      <c r="E17" s="95">
        <v>19.917031774603245</v>
      </c>
      <c r="F17" s="95">
        <v>6.7306157227591603</v>
      </c>
      <c r="G17" s="96">
        <v>6.8573431280057298</v>
      </c>
      <c r="H17" s="40">
        <v>1419.504019</v>
      </c>
      <c r="I17" s="40"/>
      <c r="J17" s="54">
        <v>-5196.0219999999999</v>
      </c>
      <c r="K17" s="113"/>
      <c r="L17" s="127"/>
      <c r="M17" s="149"/>
      <c r="N17" s="149"/>
      <c r="O17" s="149"/>
      <c r="P17" s="56"/>
      <c r="Q17" s="149"/>
    </row>
    <row r="18" spans="1:19" s="17" customFormat="1" ht="25.5" customHeight="1" x14ac:dyDescent="0.2">
      <c r="A18" s="87" t="s">
        <v>19</v>
      </c>
      <c r="B18" s="22">
        <v>6716.7920000000004</v>
      </c>
      <c r="C18" s="22">
        <v>7091.7334039999996</v>
      </c>
      <c r="D18" s="22">
        <v>374.94140399999924</v>
      </c>
      <c r="E18" s="22">
        <v>5.5821499906502936</v>
      </c>
      <c r="F18" s="22">
        <v>4.0446764821003827</v>
      </c>
      <c r="G18" s="86">
        <v>3.6282274654660802</v>
      </c>
      <c r="H18" s="40">
        <v>853.03258400000004</v>
      </c>
      <c r="I18" s="40"/>
      <c r="J18" s="54">
        <v>1282.3310000000001</v>
      </c>
      <c r="K18" s="113"/>
      <c r="L18" s="127"/>
      <c r="M18" s="149"/>
      <c r="N18" s="149"/>
      <c r="O18" s="149"/>
      <c r="P18" s="56"/>
      <c r="Q18" s="149"/>
    </row>
    <row r="19" spans="1:19" s="14" customFormat="1" ht="25.5" customHeight="1" x14ac:dyDescent="0.2">
      <c r="A19" s="87" t="s">
        <v>20</v>
      </c>
      <c r="B19" s="22">
        <v>4460.4049999999997</v>
      </c>
      <c r="C19" s="22">
        <v>6311.6294740000003</v>
      </c>
      <c r="D19" s="22">
        <v>1851.2244740000006</v>
      </c>
      <c r="E19" s="22">
        <v>41.503506385630914</v>
      </c>
      <c r="F19" s="22">
        <v>2.6859392406587781</v>
      </c>
      <c r="G19" s="86">
        <v>3.22911566253965</v>
      </c>
      <c r="H19" s="40">
        <v>566.47143499999993</v>
      </c>
      <c r="I19" s="40"/>
      <c r="J19" s="54">
        <v>1801.3519999999999</v>
      </c>
      <c r="K19" s="113"/>
      <c r="L19" s="127"/>
      <c r="M19" s="149"/>
      <c r="N19" s="149"/>
      <c r="O19" s="149"/>
      <c r="P19" s="56"/>
      <c r="Q19" s="149"/>
      <c r="S19" s="14">
        <f>3*1.5</f>
        <v>4.5</v>
      </c>
    </row>
    <row r="20" spans="1:19" s="14" customFormat="1" ht="48" customHeight="1" x14ac:dyDescent="0.2">
      <c r="A20" s="141" t="s">
        <v>21</v>
      </c>
      <c r="B20" s="8">
        <v>2928.6709999999998</v>
      </c>
      <c r="C20" s="23">
        <v>3259.9</v>
      </c>
      <c r="D20" s="8">
        <v>331.22900000000027</v>
      </c>
      <c r="E20" s="16">
        <v>11.309874000869343</v>
      </c>
      <c r="F20" s="16">
        <v>1.7635690843946648</v>
      </c>
      <c r="G20" s="142">
        <v>1.6678092704389647</v>
      </c>
      <c r="H20" s="42">
        <v>371.94121699999999</v>
      </c>
      <c r="I20" s="40"/>
      <c r="J20" s="40">
        <v>2238.2999999999997</v>
      </c>
      <c r="K20" s="40"/>
      <c r="L20" s="56"/>
      <c r="M20" s="149"/>
      <c r="N20" s="149"/>
      <c r="O20" s="149"/>
      <c r="P20" s="56"/>
      <c r="Q20" s="149"/>
    </row>
    <row r="21" spans="1:19" s="17" customFormat="1" ht="30" customHeight="1" x14ac:dyDescent="0.2">
      <c r="A21" s="91" t="s">
        <v>45</v>
      </c>
      <c r="B21" s="92">
        <v>51591.390999999996</v>
      </c>
      <c r="C21" s="92">
        <v>66995.180000000008</v>
      </c>
      <c r="D21" s="92">
        <v>15403.789000000008</v>
      </c>
      <c r="E21" s="92">
        <v>29.857285685512949</v>
      </c>
      <c r="F21" s="92">
        <v>31.066986420979738</v>
      </c>
      <c r="G21" s="93">
        <v>34.275647191241177</v>
      </c>
      <c r="H21" s="40">
        <v>6552.1066569999994</v>
      </c>
      <c r="I21" s="42"/>
      <c r="J21" s="55">
        <v>-52019.414918000002</v>
      </c>
      <c r="K21" s="140">
        <v>60173.478999999999</v>
      </c>
      <c r="L21" s="162">
        <v>6821.7010000000082</v>
      </c>
      <c r="M21" s="149"/>
      <c r="N21" s="149"/>
      <c r="O21" s="149">
        <v>59057.870155999997</v>
      </c>
      <c r="P21" s="161">
        <v>7937.3098440000103</v>
      </c>
      <c r="Q21" s="149">
        <v>-7937.3098440000103</v>
      </c>
    </row>
    <row r="22" spans="1:19" s="14" customFormat="1" ht="21" x14ac:dyDescent="0.2">
      <c r="A22" s="97" t="s">
        <v>25</v>
      </c>
      <c r="B22" s="23">
        <v>37685.367999999995</v>
      </c>
      <c r="C22" s="8">
        <v>50554.962399000004</v>
      </c>
      <c r="D22" s="23">
        <v>12869.594399000009</v>
      </c>
      <c r="E22" s="26">
        <v>34.150109397896841</v>
      </c>
      <c r="F22" s="26">
        <v>22.693143046397495</v>
      </c>
      <c r="G22" s="98">
        <v>25.864607796480101</v>
      </c>
      <c r="H22" s="40">
        <v>4786.0417359999992</v>
      </c>
      <c r="I22" s="40"/>
      <c r="J22" s="55">
        <v>-39044.820693000001</v>
      </c>
      <c r="K22" s="113"/>
      <c r="L22" s="127"/>
      <c r="M22" s="149"/>
      <c r="N22" s="149"/>
      <c r="O22" s="149"/>
      <c r="P22" s="56"/>
      <c r="Q22" s="149"/>
    </row>
    <row r="23" spans="1:19" s="14" customFormat="1" ht="21" x14ac:dyDescent="0.2">
      <c r="A23" s="84" t="s">
        <v>31</v>
      </c>
      <c r="B23" s="58">
        <v>12976.702000000003</v>
      </c>
      <c r="C23" s="58">
        <v>17047.176811000001</v>
      </c>
      <c r="D23" s="58">
        <v>4070.4748109999982</v>
      </c>
      <c r="E23" s="22">
        <v>31.367560193645488</v>
      </c>
      <c r="F23" s="22">
        <v>7.8142305723662444</v>
      </c>
      <c r="G23" s="86">
        <v>8.7215679990790971</v>
      </c>
      <c r="H23" s="40">
        <v>1648.0411540000005</v>
      </c>
      <c r="I23" s="40"/>
      <c r="J23" s="54">
        <v>-10895.51973</v>
      </c>
      <c r="K23" s="113">
        <v>379.49381100000028</v>
      </c>
      <c r="L23" s="127"/>
      <c r="M23" s="149"/>
      <c r="N23" s="149"/>
      <c r="O23" s="149"/>
      <c r="P23" s="56"/>
      <c r="Q23" s="149"/>
    </row>
    <row r="24" spans="1:19" s="14" customFormat="1" ht="21" x14ac:dyDescent="0.2">
      <c r="A24" s="84" t="s">
        <v>32</v>
      </c>
      <c r="B24" s="58">
        <v>5063.2880000000005</v>
      </c>
      <c r="C24" s="58">
        <v>9694.3891540000004</v>
      </c>
      <c r="D24" s="58">
        <v>4631.101154</v>
      </c>
      <c r="E24" s="22">
        <v>91.464304499368779</v>
      </c>
      <c r="F24" s="22">
        <v>3.0489796164152594</v>
      </c>
      <c r="G24" s="86">
        <v>4.9597816197687505</v>
      </c>
      <c r="H24" s="40">
        <v>643.03757600000006</v>
      </c>
      <c r="I24" s="40"/>
      <c r="J24" s="54">
        <v>159.38592799999969</v>
      </c>
      <c r="K24" s="113"/>
      <c r="L24" s="127"/>
      <c r="M24" s="149"/>
      <c r="N24" s="149"/>
      <c r="O24" s="149">
        <v>5778.8854520000004</v>
      </c>
      <c r="P24" s="56">
        <v>-3915.503702</v>
      </c>
      <c r="Q24" s="149"/>
    </row>
    <row r="25" spans="1:19" s="14" customFormat="1" ht="21" x14ac:dyDescent="0.2">
      <c r="A25" s="100" t="s">
        <v>30</v>
      </c>
      <c r="B25" s="23">
        <v>11177.192999999999</v>
      </c>
      <c r="C25" s="23">
        <v>13403.362877999998</v>
      </c>
      <c r="D25" s="23">
        <v>2226.1698779999988</v>
      </c>
      <c r="E25" s="26">
        <v>19.917074689503877</v>
      </c>
      <c r="F25" s="26">
        <v>6.7306133140637696</v>
      </c>
      <c r="G25" s="98">
        <v>6.8573431280057289</v>
      </c>
      <c r="H25" s="43">
        <v>1419.5035109999999</v>
      </c>
      <c r="I25" s="40"/>
      <c r="J25" s="55">
        <v>-4427.822369999999</v>
      </c>
      <c r="K25" s="113"/>
      <c r="L25" s="127"/>
      <c r="M25" s="149"/>
      <c r="N25" s="149"/>
      <c r="O25" s="149"/>
      <c r="P25" s="56"/>
      <c r="Q25" s="149"/>
    </row>
    <row r="26" spans="1:19" s="14" customFormat="1" ht="21" x14ac:dyDescent="0.2">
      <c r="A26" s="84" t="s">
        <v>33</v>
      </c>
      <c r="B26" s="58">
        <v>6716.7920000000004</v>
      </c>
      <c r="C26" s="58">
        <v>7091.7334039999996</v>
      </c>
      <c r="D26" s="58">
        <v>374.94140399999924</v>
      </c>
      <c r="E26" s="22">
        <v>5.5821499906502936</v>
      </c>
      <c r="F26" s="22">
        <v>4.0446764821003827</v>
      </c>
      <c r="G26" s="86">
        <v>3.6282274654660802</v>
      </c>
      <c r="H26" s="40">
        <v>853.03258400000004</v>
      </c>
      <c r="I26" s="40"/>
      <c r="J26" s="55">
        <v>1282.3310000000001</v>
      </c>
      <c r="K26" s="113"/>
      <c r="L26" s="127"/>
      <c r="M26" s="149"/>
      <c r="N26" s="149"/>
      <c r="O26" s="149"/>
      <c r="P26" s="56"/>
      <c r="Q26" s="149"/>
    </row>
    <row r="27" spans="1:19" s="14" customFormat="1" ht="21" x14ac:dyDescent="0.2">
      <c r="A27" s="84" t="s">
        <v>34</v>
      </c>
      <c r="B27" s="58">
        <v>4460.4049999999997</v>
      </c>
      <c r="C27" s="58">
        <v>6311.6294740000003</v>
      </c>
      <c r="D27" s="58">
        <v>1851.2244740000006</v>
      </c>
      <c r="E27" s="22">
        <v>41.503506385630914</v>
      </c>
      <c r="F27" s="22">
        <v>2.6859392406587781</v>
      </c>
      <c r="G27" s="86">
        <v>3.22911566253965</v>
      </c>
      <c r="H27" s="40">
        <v>566.47143499999993</v>
      </c>
      <c r="I27" s="40"/>
      <c r="J27" s="54">
        <v>1801.3519999999999</v>
      </c>
      <c r="K27" s="113"/>
      <c r="L27" s="127"/>
      <c r="M27" s="149"/>
      <c r="N27" s="149"/>
      <c r="O27" s="149"/>
      <c r="P27" s="56"/>
      <c r="Q27" s="149"/>
    </row>
    <row r="28" spans="1:19" s="14" customFormat="1" ht="28.5" customHeight="1" x14ac:dyDescent="0.2">
      <c r="A28" s="97" t="s">
        <v>27</v>
      </c>
      <c r="B28" s="23">
        <v>2728.83</v>
      </c>
      <c r="C28" s="23">
        <v>3036.8547229999999</v>
      </c>
      <c r="D28" s="23">
        <v>308.02472299999999</v>
      </c>
      <c r="E28" s="26">
        <v>11.287794512666594</v>
      </c>
      <c r="F28" s="26">
        <v>1.6432300605184715</v>
      </c>
      <c r="G28" s="98">
        <v>1.5536962667553464</v>
      </c>
      <c r="H28" s="40">
        <v>346.56141000000002</v>
      </c>
      <c r="I28" s="40"/>
      <c r="J28" s="55">
        <v>2449.6281449999997</v>
      </c>
      <c r="K28" s="113"/>
      <c r="L28" s="127"/>
      <c r="M28" s="149"/>
      <c r="N28" s="149"/>
      <c r="O28" s="149"/>
      <c r="P28" s="56"/>
      <c r="Q28" s="149"/>
    </row>
    <row r="29" spans="1:19" s="14" customFormat="1" ht="33" customHeight="1" x14ac:dyDescent="0.2">
      <c r="A29" s="106" t="s">
        <v>11</v>
      </c>
      <c r="B29" s="92">
        <v>2205.9060000000004</v>
      </c>
      <c r="C29" s="92">
        <v>2520.3944310000002</v>
      </c>
      <c r="D29" s="92">
        <v>314.48843099999976</v>
      </c>
      <c r="E29" s="92">
        <v>14.256656040647229</v>
      </c>
      <c r="F29" s="92">
        <v>1.3283389034414239</v>
      </c>
      <c r="G29" s="93">
        <v>1.2894681423309118</v>
      </c>
      <c r="H29" s="40">
        <v>280.15006200000005</v>
      </c>
      <c r="I29" s="40"/>
      <c r="J29" s="54">
        <v>3187.6691099999998</v>
      </c>
      <c r="K29" s="113"/>
      <c r="L29" s="127"/>
      <c r="M29" s="149"/>
      <c r="N29" s="149"/>
      <c r="O29" s="149"/>
      <c r="P29" s="56"/>
      <c r="Q29" s="149"/>
    </row>
    <row r="30" spans="1:19" s="14" customFormat="1" ht="20.25" customHeight="1" x14ac:dyDescent="0.2">
      <c r="A30" s="101" t="s">
        <v>25</v>
      </c>
      <c r="B30" s="58">
        <v>1589.7030000000002</v>
      </c>
      <c r="C30" s="58">
        <v>1867.538677</v>
      </c>
      <c r="D30" s="58">
        <v>277.83567699999981</v>
      </c>
      <c r="E30" s="22">
        <v>17.47720655996747</v>
      </c>
      <c r="F30" s="22">
        <v>0.95727757203504671</v>
      </c>
      <c r="G30" s="86">
        <v>0.95545824056072848</v>
      </c>
      <c r="H30" s="40">
        <v>201.89228100000003</v>
      </c>
      <c r="I30" s="40"/>
      <c r="J30" s="54">
        <v>3698.3308399999996</v>
      </c>
      <c r="K30" s="113"/>
      <c r="L30" s="127"/>
      <c r="M30" s="149"/>
      <c r="N30" s="149"/>
      <c r="O30" s="149"/>
      <c r="P30" s="56"/>
      <c r="Q30" s="149"/>
    </row>
    <row r="31" spans="1:19" s="14" customFormat="1" ht="20.25" customHeight="1" x14ac:dyDescent="0.2">
      <c r="A31" s="84" t="s">
        <v>31</v>
      </c>
      <c r="B31" s="99">
        <v>801.02300000000002</v>
      </c>
      <c r="C31" s="99">
        <v>944.71352899999999</v>
      </c>
      <c r="D31" s="99">
        <v>143.69052899999997</v>
      </c>
      <c r="E31" s="25">
        <v>17.938377424867937</v>
      </c>
      <c r="F31" s="25">
        <v>0.48235510191792369</v>
      </c>
      <c r="G31" s="85">
        <v>0.48332831730277293</v>
      </c>
      <c r="H31" s="40">
        <v>101.729921</v>
      </c>
      <c r="I31" s="40"/>
      <c r="J31" s="54">
        <v>4528.85977</v>
      </c>
      <c r="K31" s="113"/>
      <c r="L31" s="127"/>
      <c r="M31" s="149"/>
      <c r="N31" s="149"/>
      <c r="O31" s="149"/>
      <c r="P31" s="56"/>
      <c r="Q31" s="149"/>
    </row>
    <row r="32" spans="1:19" s="14" customFormat="1" ht="20.25" customHeight="1" x14ac:dyDescent="0.2">
      <c r="A32" s="84" t="s">
        <v>32</v>
      </c>
      <c r="B32" s="99">
        <v>130.20599999999999</v>
      </c>
      <c r="C32" s="99">
        <v>141.74600000000001</v>
      </c>
      <c r="D32" s="99">
        <v>11.54000000000002</v>
      </c>
      <c r="E32" s="25">
        <v>8.8628788227885167</v>
      </c>
      <c r="F32" s="25">
        <v>7.8406647999277393E-2</v>
      </c>
      <c r="G32" s="85">
        <v>7.2519185511102022E-2</v>
      </c>
      <c r="H32" s="40">
        <v>16.536161999999997</v>
      </c>
      <c r="I32" s="40"/>
      <c r="J32" s="54">
        <v>5365.9946</v>
      </c>
      <c r="K32" s="113"/>
      <c r="L32" s="127"/>
      <c r="M32" s="149"/>
      <c r="N32" s="149"/>
      <c r="O32" s="149"/>
      <c r="P32" s="56"/>
      <c r="Q32" s="149"/>
    </row>
    <row r="33" spans="1:17" s="14" customFormat="1" ht="20.25" customHeight="1" x14ac:dyDescent="0.2">
      <c r="A33" s="101" t="s">
        <v>26</v>
      </c>
      <c r="B33" s="58">
        <v>303.286</v>
      </c>
      <c r="C33" s="58">
        <v>300.01564300000001</v>
      </c>
      <c r="D33" s="58">
        <v>-3.27035699999999</v>
      </c>
      <c r="E33" s="22">
        <v>-1.0783079337654868</v>
      </c>
      <c r="F33" s="22">
        <v>0.18263089754011985</v>
      </c>
      <c r="G33" s="86">
        <v>0.15349209198813057</v>
      </c>
      <c r="H33" s="40">
        <v>38.517322</v>
      </c>
      <c r="I33" s="40"/>
      <c r="J33" s="54">
        <v>5318.9359999999997</v>
      </c>
      <c r="K33" s="113"/>
      <c r="L33" s="127"/>
      <c r="M33" s="149"/>
      <c r="N33" s="149"/>
      <c r="O33" s="149"/>
      <c r="P33" s="56"/>
      <c r="Q33" s="149"/>
    </row>
    <row r="34" spans="1:17" s="14" customFormat="1" ht="21" x14ac:dyDescent="0.2">
      <c r="A34" s="101" t="s">
        <v>27</v>
      </c>
      <c r="B34" s="58">
        <v>312.91699999999997</v>
      </c>
      <c r="C34" s="58">
        <v>352.84011099999998</v>
      </c>
      <c r="D34" s="58">
        <v>39.923111000000006</v>
      </c>
      <c r="E34" s="22">
        <v>12.758370750071109</v>
      </c>
      <c r="F34" s="22">
        <v>0.18843043386625719</v>
      </c>
      <c r="G34" s="86">
        <v>0.18051780978205259</v>
      </c>
      <c r="H34" s="40">
        <v>39.740458999999994</v>
      </c>
      <c r="I34" s="40"/>
      <c r="J34" s="54">
        <v>5166.8022700000001</v>
      </c>
      <c r="K34" s="113"/>
      <c r="L34" s="127"/>
      <c r="M34" s="149"/>
      <c r="N34" s="149"/>
      <c r="O34" s="149"/>
      <c r="P34" s="56"/>
      <c r="Q34" s="149"/>
    </row>
    <row r="35" spans="1:17" s="14" customFormat="1" ht="42" x14ac:dyDescent="0.2">
      <c r="A35" s="106" t="s">
        <v>28</v>
      </c>
      <c r="B35" s="92">
        <v>4724.0609999999997</v>
      </c>
      <c r="C35" s="92">
        <v>5961.6587079999999</v>
      </c>
      <c r="D35" s="92">
        <v>1237.5977080000002</v>
      </c>
      <c r="E35" s="92">
        <v>26.197750367745058</v>
      </c>
      <c r="F35" s="92">
        <v>2.8447059886189141</v>
      </c>
      <c r="G35" s="93">
        <v>3.0500658487670114</v>
      </c>
      <c r="H35" s="40">
        <v>599.95574699999997</v>
      </c>
      <c r="I35" s="40"/>
      <c r="J35" s="54">
        <v>-74.458815000000868</v>
      </c>
      <c r="K35" s="113"/>
      <c r="L35" s="127"/>
      <c r="M35" s="149"/>
      <c r="N35" s="149"/>
      <c r="O35" s="149"/>
      <c r="P35" s="56"/>
      <c r="Q35" s="149"/>
    </row>
    <row r="36" spans="1:17" s="14" customFormat="1" ht="21" x14ac:dyDescent="0.2">
      <c r="A36" s="117" t="s">
        <v>29</v>
      </c>
      <c r="B36" s="51">
        <v>23919.546999999999</v>
      </c>
      <c r="C36" s="92">
        <v>29494.229992</v>
      </c>
      <c r="D36" s="51">
        <v>5574.6829920000018</v>
      </c>
      <c r="E36" s="51">
        <v>23.305972274474939</v>
      </c>
      <c r="F36" s="51">
        <v>14.403725649595037</v>
      </c>
      <c r="G36" s="118">
        <v>15.089650052184592</v>
      </c>
      <c r="H36" s="40">
        <v>3037.7824689999998</v>
      </c>
      <c r="I36" s="40"/>
      <c r="J36" s="40">
        <v>-22897.421273999997</v>
      </c>
      <c r="K36" s="40"/>
      <c r="L36" s="56"/>
      <c r="M36" s="149">
        <v>1098.6087180000031</v>
      </c>
      <c r="N36" s="149"/>
      <c r="O36" s="149"/>
      <c r="P36" s="56"/>
      <c r="Q36" s="149"/>
    </row>
    <row r="37" spans="1:17" s="14" customFormat="1" ht="21" x14ac:dyDescent="0.2">
      <c r="A37" s="119" t="s">
        <v>25</v>
      </c>
      <c r="B37" s="9">
        <v>20575.988999999998</v>
      </c>
      <c r="C37" s="58">
        <v>25900.272470000004</v>
      </c>
      <c r="D37" s="9">
        <v>5324.2834700000058</v>
      </c>
      <c r="E37" s="15">
        <v>25.876197105276475</v>
      </c>
      <c r="F37" s="15">
        <v>12.390322464095382</v>
      </c>
      <c r="G37" s="116">
        <v>13.25093240049115</v>
      </c>
      <c r="H37" s="40">
        <v>2613.1506029999996</v>
      </c>
      <c r="I37" s="40"/>
      <c r="J37" s="40">
        <v>-19402.625882</v>
      </c>
      <c r="K37" s="40"/>
      <c r="L37" s="56"/>
      <c r="M37" s="149"/>
      <c r="N37" s="149"/>
      <c r="O37" s="149"/>
      <c r="P37" s="56"/>
      <c r="Q37" s="149"/>
    </row>
    <row r="38" spans="1:17" s="14" customFormat="1" ht="21" x14ac:dyDescent="0.2">
      <c r="A38" s="121" t="s">
        <v>31</v>
      </c>
      <c r="B38" s="10">
        <v>9498.8150000000005</v>
      </c>
      <c r="C38" s="99">
        <v>12593.084346</v>
      </c>
      <c r="D38" s="10">
        <v>3094.2693459999991</v>
      </c>
      <c r="E38" s="13">
        <v>32.575319616183691</v>
      </c>
      <c r="F38" s="13">
        <v>5.719937976093699</v>
      </c>
      <c r="G38" s="123">
        <v>6.4427935874347693</v>
      </c>
      <c r="H38" s="40">
        <v>1206.3495050000001</v>
      </c>
      <c r="I38" s="40"/>
      <c r="J38" s="40">
        <v>-6423.8103930000007</v>
      </c>
      <c r="K38" s="40"/>
      <c r="L38" s="56"/>
      <c r="M38" s="149"/>
      <c r="N38" s="149"/>
      <c r="O38" s="149"/>
      <c r="P38" s="56"/>
      <c r="Q38" s="149"/>
    </row>
    <row r="39" spans="1:17" s="14" customFormat="1" ht="21" x14ac:dyDescent="0.2">
      <c r="A39" s="121" t="s">
        <v>32</v>
      </c>
      <c r="B39" s="10">
        <v>1144.1570000000002</v>
      </c>
      <c r="C39" s="99">
        <v>1652.771</v>
      </c>
      <c r="D39" s="10">
        <v>508.61399999999981</v>
      </c>
      <c r="E39" s="13">
        <v>44.453165081365569</v>
      </c>
      <c r="F39" s="13">
        <v>0.68898142293680198</v>
      </c>
      <c r="G39" s="123">
        <v>0.84558016985572493</v>
      </c>
      <c r="H39" s="40">
        <v>145.30793900000003</v>
      </c>
      <c r="I39" s="40"/>
      <c r="J39" s="40">
        <v>3974.7</v>
      </c>
      <c r="K39" s="40"/>
      <c r="L39" s="56"/>
      <c r="M39" s="149"/>
      <c r="N39" s="149"/>
      <c r="O39" s="149"/>
      <c r="P39" s="56"/>
      <c r="Q39" s="149"/>
    </row>
    <row r="40" spans="1:17" s="14" customFormat="1" ht="21" x14ac:dyDescent="0.2">
      <c r="A40" s="119" t="s">
        <v>26</v>
      </c>
      <c r="B40" s="9">
        <v>1454.318</v>
      </c>
      <c r="C40" s="58">
        <v>1528.9157250000001</v>
      </c>
      <c r="D40" s="9">
        <v>74.597725000000082</v>
      </c>
      <c r="E40" s="15">
        <v>5.1293957030030697</v>
      </c>
      <c r="F40" s="15">
        <v>0.87575226567910158</v>
      </c>
      <c r="G40" s="116">
        <v>0.78221412309423932</v>
      </c>
      <c r="H40" s="40">
        <v>184.698386</v>
      </c>
      <c r="I40" s="40"/>
      <c r="J40" s="40">
        <v>4122.0329999999994</v>
      </c>
      <c r="K40" s="40"/>
      <c r="L40" s="56"/>
      <c r="M40" s="149"/>
      <c r="N40" s="149"/>
      <c r="O40" s="149"/>
      <c r="P40" s="56"/>
      <c r="Q40" s="149"/>
    </row>
    <row r="41" spans="1:17" s="14" customFormat="1" ht="21" x14ac:dyDescent="0.2">
      <c r="A41" s="119" t="s">
        <v>27</v>
      </c>
      <c r="B41" s="9">
        <v>1889.2399999999998</v>
      </c>
      <c r="C41" s="58">
        <v>2065.0417969999999</v>
      </c>
      <c r="D41" s="9">
        <v>175.80179700000008</v>
      </c>
      <c r="E41" s="15">
        <v>9.3054242446698225</v>
      </c>
      <c r="F41" s="15">
        <v>1.1376509198205522</v>
      </c>
      <c r="G41" s="116">
        <v>1.0565035285992019</v>
      </c>
      <c r="H41" s="40">
        <v>239.93347999999997</v>
      </c>
      <c r="I41" s="40"/>
      <c r="J41" s="40">
        <v>3379.5716079999997</v>
      </c>
      <c r="K41" s="40"/>
      <c r="L41" s="56"/>
      <c r="M41" s="149"/>
      <c r="N41" s="149"/>
      <c r="O41" s="149"/>
      <c r="P41" s="56"/>
      <c r="Q41" s="149"/>
    </row>
    <row r="42" spans="1:17" s="14" customFormat="1" ht="21" x14ac:dyDescent="0.2">
      <c r="A42" s="106" t="s">
        <v>1</v>
      </c>
      <c r="B42" s="92">
        <v>10909.493</v>
      </c>
      <c r="C42" s="92">
        <v>13677.278925999999</v>
      </c>
      <c r="D42" s="92">
        <v>2767.7859259999987</v>
      </c>
      <c r="E42" s="92">
        <v>25.370435876350982</v>
      </c>
      <c r="F42" s="92">
        <v>6.5694113750639813</v>
      </c>
      <c r="G42" s="93">
        <v>6.9974823114703764</v>
      </c>
      <c r="H42" s="40">
        <v>1385.505611</v>
      </c>
      <c r="I42" s="40"/>
      <c r="J42" s="54">
        <v>-8015.1799739999997</v>
      </c>
      <c r="K42" s="113"/>
      <c r="L42" s="127">
        <v>339.37997399999949</v>
      </c>
      <c r="M42" s="149"/>
      <c r="N42" s="149"/>
      <c r="O42" s="149"/>
      <c r="P42" s="56"/>
      <c r="Q42" s="149"/>
    </row>
    <row r="43" spans="1:17" s="131" customFormat="1" ht="21" x14ac:dyDescent="0.2">
      <c r="A43" s="135" t="s">
        <v>25</v>
      </c>
      <c r="B43" s="11">
        <v>8846.17</v>
      </c>
      <c r="C43" s="59">
        <v>11399.864173</v>
      </c>
      <c r="D43" s="11">
        <v>2553.6941729999999</v>
      </c>
      <c r="E43" s="11">
        <v>28.867794457940562</v>
      </c>
      <c r="F43" s="11">
        <v>5.3269322253334535</v>
      </c>
      <c r="G43" s="136">
        <v>5.8323258840683518</v>
      </c>
      <c r="H43" s="131">
        <v>1123.4635900000001</v>
      </c>
      <c r="J43" s="131">
        <v>-5677.1879739999995</v>
      </c>
      <c r="L43" s="137"/>
      <c r="M43" s="149"/>
      <c r="N43" s="149"/>
      <c r="O43" s="149"/>
      <c r="P43" s="56"/>
      <c r="Q43" s="149"/>
    </row>
    <row r="44" spans="1:17" s="131" customFormat="1" ht="21" x14ac:dyDescent="0.2">
      <c r="A44" s="138" t="s">
        <v>31</v>
      </c>
      <c r="B44" s="10">
        <v>6381.7460000000001</v>
      </c>
      <c r="C44" s="99">
        <v>8793.1028420000002</v>
      </c>
      <c r="D44" s="10">
        <v>2411.3568420000001</v>
      </c>
      <c r="E44" s="10">
        <v>37.785221191818039</v>
      </c>
      <c r="F44" s="10">
        <v>3.8429205431608104</v>
      </c>
      <c r="G44" s="139">
        <v>4.4986712585695283</v>
      </c>
      <c r="H44" s="131">
        <v>810.48174200000005</v>
      </c>
      <c r="J44" s="131">
        <v>-2697.1421650000002</v>
      </c>
      <c r="L44" s="137"/>
      <c r="M44" s="149"/>
      <c r="N44" s="149"/>
      <c r="O44" s="149"/>
      <c r="P44" s="56"/>
      <c r="Q44" s="149"/>
    </row>
    <row r="45" spans="1:17" s="131" customFormat="1" ht="21" x14ac:dyDescent="0.2">
      <c r="A45" s="138" t="s">
        <v>32</v>
      </c>
      <c r="B45" s="11">
        <v>492.154</v>
      </c>
      <c r="C45" s="59">
        <v>518.87699999999995</v>
      </c>
      <c r="D45" s="11">
        <v>26.722999999999956</v>
      </c>
      <c r="E45" s="11">
        <v>5.4298044920898718</v>
      </c>
      <c r="F45" s="11">
        <v>0.29636226778670999</v>
      </c>
      <c r="G45" s="136">
        <v>0.26546454517548346</v>
      </c>
      <c r="H45" s="131">
        <v>62.503557999999998</v>
      </c>
      <c r="J45" s="131">
        <v>4898.2</v>
      </c>
      <c r="L45" s="137"/>
      <c r="M45" s="149"/>
      <c r="N45" s="149"/>
      <c r="O45" s="149"/>
      <c r="P45" s="56"/>
      <c r="Q45" s="149"/>
    </row>
    <row r="46" spans="1:17" s="131" customFormat="1" ht="21" x14ac:dyDescent="0.2">
      <c r="A46" s="129" t="s">
        <v>26</v>
      </c>
      <c r="B46" s="58">
        <v>802.95399999999995</v>
      </c>
      <c r="C46" s="58">
        <v>868.54538600000001</v>
      </c>
      <c r="D46" s="58">
        <v>65.591386000000057</v>
      </c>
      <c r="E46" s="58">
        <v>8.1687601033185047</v>
      </c>
      <c r="F46" s="58">
        <v>0.4835178996176196</v>
      </c>
      <c r="G46" s="130">
        <v>0.44435965721886828</v>
      </c>
      <c r="H46" s="131">
        <v>101.97515799999999</v>
      </c>
      <c r="J46" s="132">
        <v>4560.2079999999996</v>
      </c>
      <c r="K46" s="133"/>
      <c r="L46" s="134"/>
      <c r="M46" s="149"/>
      <c r="N46" s="149"/>
      <c r="O46" s="149"/>
      <c r="P46" s="56"/>
      <c r="Q46" s="149"/>
    </row>
    <row r="47" spans="1:17" s="131" customFormat="1" ht="21" x14ac:dyDescent="0.2">
      <c r="A47" s="129" t="s">
        <v>27</v>
      </c>
      <c r="B47" s="58">
        <v>1260.3689999999999</v>
      </c>
      <c r="C47" s="58">
        <v>1408.869367</v>
      </c>
      <c r="D47" s="58">
        <v>148.5003670000001</v>
      </c>
      <c r="E47" s="58">
        <v>11.782292884068085</v>
      </c>
      <c r="F47" s="58">
        <v>0.7589612501129076</v>
      </c>
      <c r="G47" s="130">
        <v>0.72079677018315769</v>
      </c>
      <c r="H47" s="131">
        <v>160.06686299999998</v>
      </c>
      <c r="J47" s="132">
        <v>4098.2</v>
      </c>
      <c r="K47" s="133"/>
      <c r="L47" s="134"/>
      <c r="M47" s="149"/>
      <c r="N47" s="149"/>
      <c r="O47" s="149"/>
      <c r="P47" s="56"/>
      <c r="Q47" s="149"/>
    </row>
    <row r="48" spans="1:17" s="14" customFormat="1" ht="21" x14ac:dyDescent="0.2">
      <c r="A48" s="106" t="s">
        <v>42</v>
      </c>
      <c r="B48" s="92">
        <v>4329.1030000000001</v>
      </c>
      <c r="C48" s="92">
        <v>5028.0010630000006</v>
      </c>
      <c r="D48" s="92">
        <v>698.89806300000055</v>
      </c>
      <c r="E48" s="92">
        <v>16.144177281067243</v>
      </c>
      <c r="F48" s="92">
        <v>2.6068726101225423</v>
      </c>
      <c r="G48" s="93">
        <v>2.5723938724035609</v>
      </c>
      <c r="H48" s="40">
        <v>549.79608100000007</v>
      </c>
      <c r="I48" s="40"/>
      <c r="J48" s="54">
        <v>558.34499999999935</v>
      </c>
      <c r="K48" s="113"/>
      <c r="L48" s="127"/>
      <c r="M48" s="149"/>
      <c r="N48" s="149"/>
      <c r="O48" s="149"/>
      <c r="P48" s="56"/>
      <c r="Q48" s="149"/>
    </row>
    <row r="49" spans="1:17" s="14" customFormat="1" ht="21" x14ac:dyDescent="0.2">
      <c r="A49" s="101" t="s">
        <v>25</v>
      </c>
      <c r="B49" s="58">
        <v>3545.2359999999999</v>
      </c>
      <c r="C49" s="58">
        <v>4215.8745680000002</v>
      </c>
      <c r="D49" s="58">
        <v>670.6385680000003</v>
      </c>
      <c r="E49" s="22">
        <v>18.916612829160044</v>
      </c>
      <c r="F49" s="22">
        <v>2.1348484027338692</v>
      </c>
      <c r="G49" s="86">
        <v>2.156898888775197</v>
      </c>
      <c r="H49" s="40">
        <v>450.24497200000002</v>
      </c>
      <c r="I49" s="40"/>
      <c r="J49" s="54">
        <v>1281.3999999999996</v>
      </c>
      <c r="K49" s="113"/>
      <c r="L49" s="127"/>
      <c r="M49" s="149"/>
      <c r="N49" s="149"/>
      <c r="O49" s="149"/>
      <c r="P49" s="56"/>
      <c r="Q49" s="149"/>
    </row>
    <row r="50" spans="1:17" s="14" customFormat="1" ht="21" x14ac:dyDescent="0.2">
      <c r="A50" s="84" t="s">
        <v>31</v>
      </c>
      <c r="B50" s="58">
        <v>2615.94</v>
      </c>
      <c r="C50" s="58">
        <v>3118.9820810000001</v>
      </c>
      <c r="D50" s="58">
        <v>503.04208100000005</v>
      </c>
      <c r="E50" s="22">
        <v>19.229878399351662</v>
      </c>
      <c r="F50" s="22">
        <v>1.5752506548640595</v>
      </c>
      <c r="G50" s="86">
        <v>1.5957137424536989</v>
      </c>
      <c r="H50" s="40">
        <v>332.22438</v>
      </c>
      <c r="I50" s="40"/>
      <c r="J50" s="54">
        <v>2372.8999999999996</v>
      </c>
      <c r="K50" s="113"/>
      <c r="L50" s="127"/>
      <c r="M50" s="149"/>
      <c r="N50" s="149"/>
      <c r="O50" s="149"/>
      <c r="P50" s="56"/>
      <c r="Q50" s="149"/>
    </row>
    <row r="51" spans="1:17" s="14" customFormat="1" ht="21" x14ac:dyDescent="0.2">
      <c r="A51" s="84" t="s">
        <v>32</v>
      </c>
      <c r="B51" s="59">
        <v>108.714</v>
      </c>
      <c r="C51" s="59">
        <v>154.35499999999999</v>
      </c>
      <c r="D51" s="59">
        <v>45.640999999999991</v>
      </c>
      <c r="E51" s="24">
        <v>41.982633331493616</v>
      </c>
      <c r="F51" s="24">
        <v>6.5464727666877415E-2</v>
      </c>
      <c r="G51" s="102">
        <v>7.8970121764043791E-2</v>
      </c>
      <c r="H51" s="40">
        <v>13.806678</v>
      </c>
      <c r="I51" s="40"/>
      <c r="J51" s="54">
        <v>5298.2</v>
      </c>
      <c r="K51" s="113"/>
      <c r="L51" s="127"/>
      <c r="M51" s="149"/>
      <c r="N51" s="149"/>
      <c r="O51" s="149"/>
      <c r="P51" s="56"/>
      <c r="Q51" s="149"/>
    </row>
    <row r="52" spans="1:17" s="14" customFormat="1" ht="21" x14ac:dyDescent="0.2">
      <c r="A52" s="101" t="s">
        <v>26</v>
      </c>
      <c r="B52" s="58">
        <v>386.14100000000002</v>
      </c>
      <c r="C52" s="58">
        <v>392.28601400000002</v>
      </c>
      <c r="D52" s="58">
        <v>6.1450140000000033</v>
      </c>
      <c r="E52" s="22">
        <v>1.5913912275567696</v>
      </c>
      <c r="F52" s="22">
        <v>0.23252401168217265</v>
      </c>
      <c r="G52" s="86">
        <v>0.20069887138033357</v>
      </c>
      <c r="H52" s="40">
        <v>49.039907000000007</v>
      </c>
      <c r="I52" s="40"/>
      <c r="J52" s="54">
        <v>5225.1449999999995</v>
      </c>
      <c r="K52" s="113"/>
      <c r="L52" s="127"/>
      <c r="M52" s="149"/>
      <c r="N52" s="149"/>
      <c r="O52" s="149"/>
      <c r="P52" s="56"/>
      <c r="Q52" s="149"/>
    </row>
    <row r="53" spans="1:17" s="14" customFormat="1" ht="21" x14ac:dyDescent="0.2">
      <c r="A53" s="101" t="s">
        <v>27</v>
      </c>
      <c r="B53" s="58">
        <v>397.726</v>
      </c>
      <c r="C53" s="58">
        <v>419.84048100000001</v>
      </c>
      <c r="D53" s="58">
        <v>22.114481000000012</v>
      </c>
      <c r="E53" s="22">
        <v>5.5602301584507927</v>
      </c>
      <c r="F53" s="22">
        <v>0.2395001957065005</v>
      </c>
      <c r="G53" s="86">
        <v>0.2147961122480303</v>
      </c>
      <c r="H53" s="42">
        <v>50.511201999999997</v>
      </c>
      <c r="I53" s="40"/>
      <c r="J53" s="54">
        <v>5048.2</v>
      </c>
      <c r="K53" s="113"/>
      <c r="L53" s="127"/>
      <c r="M53" s="149"/>
      <c r="N53" s="149"/>
      <c r="O53" s="149"/>
      <c r="P53" s="56"/>
      <c r="Q53" s="149"/>
    </row>
    <row r="54" spans="1:17" s="14" customFormat="1" ht="21" x14ac:dyDescent="0.2">
      <c r="A54" s="106" t="s">
        <v>2</v>
      </c>
      <c r="B54" s="92">
        <v>6962.1839999999993</v>
      </c>
      <c r="C54" s="92">
        <v>8492.4228780000012</v>
      </c>
      <c r="D54" s="92">
        <v>1530.2388780000019</v>
      </c>
      <c r="E54" s="92">
        <v>21.97929382504114</v>
      </c>
      <c r="F54" s="92">
        <v>4.1924451269081375</v>
      </c>
      <c r="G54" s="93">
        <v>4.3448392909035096</v>
      </c>
      <c r="H54" s="40">
        <v>884.19736799999987</v>
      </c>
      <c r="I54" s="40"/>
      <c r="J54" s="54">
        <v>-2497.9560000000001</v>
      </c>
      <c r="K54" s="113"/>
      <c r="L54" s="127"/>
      <c r="M54" s="149"/>
      <c r="N54" s="149"/>
      <c r="O54" s="149"/>
      <c r="P54" s="56"/>
      <c r="Q54" s="149"/>
    </row>
    <row r="55" spans="1:17" s="14" customFormat="1" ht="21" x14ac:dyDescent="0.2">
      <c r="A55" s="101" t="s">
        <v>25</v>
      </c>
      <c r="B55" s="59">
        <v>6661.799</v>
      </c>
      <c r="C55" s="59">
        <v>8126.2342090000002</v>
      </c>
      <c r="D55" s="59">
        <v>1464.4352090000002</v>
      </c>
      <c r="E55" s="24">
        <v>21.982578714848657</v>
      </c>
      <c r="F55" s="24">
        <v>4.0115611356998766</v>
      </c>
      <c r="G55" s="102">
        <v>4.1574921769159934</v>
      </c>
      <c r="H55" s="40">
        <v>846.04847300000006</v>
      </c>
      <c r="I55" s="40"/>
      <c r="J55" s="54">
        <v>-2160</v>
      </c>
      <c r="K55" s="113"/>
      <c r="L55" s="127"/>
      <c r="M55" s="149"/>
      <c r="N55" s="149"/>
      <c r="O55" s="149"/>
      <c r="P55" s="56"/>
      <c r="Q55" s="149"/>
    </row>
    <row r="56" spans="1:17" s="14" customFormat="1" ht="21" x14ac:dyDescent="0.2">
      <c r="A56" s="84" t="s">
        <v>31</v>
      </c>
      <c r="B56" s="58">
        <v>143.96799999999999</v>
      </c>
      <c r="C56" s="58">
        <v>171.32634999999999</v>
      </c>
      <c r="D56" s="58">
        <v>27.358350000000002</v>
      </c>
      <c r="E56" s="22">
        <v>19.003077072682814</v>
      </c>
      <c r="F56" s="22">
        <v>8.66937644898082E-2</v>
      </c>
      <c r="G56" s="86">
        <v>8.7652895733142319E-2</v>
      </c>
      <c r="H56" s="40">
        <v>18.283936000000001</v>
      </c>
      <c r="I56" s="40"/>
      <c r="J56" s="54">
        <v>5324.9</v>
      </c>
      <c r="K56" s="113"/>
      <c r="L56" s="127"/>
      <c r="M56" s="149"/>
      <c r="N56" s="149"/>
      <c r="O56" s="149"/>
      <c r="P56" s="56"/>
      <c r="Q56" s="149"/>
    </row>
    <row r="57" spans="1:17" s="14" customFormat="1" ht="21" x14ac:dyDescent="0.2">
      <c r="A57" s="84" t="s">
        <v>32</v>
      </c>
      <c r="B57" s="59">
        <v>25.2</v>
      </c>
      <c r="C57" s="59">
        <v>29.4</v>
      </c>
      <c r="D57" s="59">
        <v>4.1999999999999993</v>
      </c>
      <c r="E57" s="24">
        <v>16.666666666666671</v>
      </c>
      <c r="F57" s="24">
        <v>1.5174780959262939E-2</v>
      </c>
      <c r="G57" s="102">
        <v>1.5041440703980353E-2</v>
      </c>
      <c r="H57" s="40">
        <v>3.2004000000000001</v>
      </c>
      <c r="I57" s="40"/>
      <c r="J57" s="54">
        <v>5474.7</v>
      </c>
      <c r="K57" s="113"/>
      <c r="L57" s="127"/>
      <c r="M57" s="149"/>
      <c r="N57" s="149"/>
      <c r="O57" s="149"/>
      <c r="P57" s="56"/>
      <c r="Q57" s="149"/>
    </row>
    <row r="58" spans="1:17" s="17" customFormat="1" ht="21" x14ac:dyDescent="0.2">
      <c r="A58" s="101" t="s">
        <v>26</v>
      </c>
      <c r="B58" s="58">
        <v>121.41800000000001</v>
      </c>
      <c r="C58" s="58">
        <v>186.250506</v>
      </c>
      <c r="D58" s="58">
        <v>64.832505999999995</v>
      </c>
      <c r="E58" s="110">
        <v>53.396124133159816</v>
      </c>
      <c r="F58" s="22">
        <v>7.3114744226658243E-2</v>
      </c>
      <c r="G58" s="86">
        <v>9.52882973498414E-2</v>
      </c>
      <c r="H58" s="40">
        <v>15.420086000000001</v>
      </c>
      <c r="I58" s="40"/>
      <c r="J58" s="54">
        <v>5368.2439999999997</v>
      </c>
      <c r="K58" s="113"/>
      <c r="L58" s="127"/>
      <c r="M58" s="149"/>
      <c r="N58" s="149"/>
      <c r="O58" s="149"/>
      <c r="P58" s="56"/>
      <c r="Q58" s="149"/>
    </row>
    <row r="59" spans="1:17" s="14" customFormat="1" ht="21" x14ac:dyDescent="0.2">
      <c r="A59" s="101" t="s">
        <v>27</v>
      </c>
      <c r="B59" s="58">
        <v>178.96700000000001</v>
      </c>
      <c r="C59" s="58">
        <v>179.938163</v>
      </c>
      <c r="D59" s="58">
        <v>0.97116299999999001</v>
      </c>
      <c r="E59" s="22">
        <v>0.54264920348443013</v>
      </c>
      <c r="F59" s="22">
        <v>0.1077692469816036</v>
      </c>
      <c r="G59" s="86">
        <v>9.2058816637675234E-2</v>
      </c>
      <c r="H59" s="40">
        <v>22.728809000000002</v>
      </c>
      <c r="I59" s="40"/>
      <c r="J59" s="54">
        <v>5290.2</v>
      </c>
      <c r="K59" s="113"/>
      <c r="L59" s="127"/>
      <c r="M59" s="149"/>
      <c r="N59" s="149"/>
      <c r="O59" s="149"/>
      <c r="P59" s="56"/>
      <c r="Q59" s="149"/>
    </row>
    <row r="60" spans="1:17" s="14" customFormat="1" ht="21" x14ac:dyDescent="0.2">
      <c r="A60" s="106" t="s">
        <v>9</v>
      </c>
      <c r="B60" s="92">
        <v>1718.7669999999998</v>
      </c>
      <c r="C60" s="92">
        <v>2296.5271250000001</v>
      </c>
      <c r="D60" s="92">
        <v>577.76012500000024</v>
      </c>
      <c r="E60" s="92">
        <v>33.614802064503237</v>
      </c>
      <c r="F60" s="92">
        <v>1.0349965375003762</v>
      </c>
      <c r="G60" s="93">
        <v>1.174934577407142</v>
      </c>
      <c r="H60" s="40">
        <v>218.28340899999998</v>
      </c>
      <c r="I60" s="40"/>
      <c r="J60" s="54">
        <v>3551.9696999999996</v>
      </c>
      <c r="K60" s="113"/>
      <c r="L60" s="127"/>
      <c r="M60" s="149"/>
      <c r="N60" s="149"/>
      <c r="O60" s="149"/>
      <c r="P60" s="56"/>
      <c r="Q60" s="149"/>
    </row>
    <row r="61" spans="1:17" s="14" customFormat="1" ht="21" x14ac:dyDescent="0.2">
      <c r="A61" s="101" t="s">
        <v>25</v>
      </c>
      <c r="B61" s="59">
        <v>1522.7839999999999</v>
      </c>
      <c r="C61" s="59">
        <v>2158.29952</v>
      </c>
      <c r="D61" s="59">
        <v>635.51552000000015</v>
      </c>
      <c r="E61" s="24">
        <v>41.733792842583057</v>
      </c>
      <c r="F61" s="24">
        <v>0.91698070032818468</v>
      </c>
      <c r="G61" s="102">
        <v>1.1042154507316075</v>
      </c>
      <c r="H61" s="40">
        <v>193.39356799999999</v>
      </c>
      <c r="I61" s="40"/>
      <c r="J61" s="54">
        <v>3647.7620919999999</v>
      </c>
      <c r="K61" s="113"/>
      <c r="L61" s="127"/>
      <c r="M61" s="149"/>
      <c r="N61" s="149"/>
      <c r="O61" s="149"/>
      <c r="P61" s="56"/>
      <c r="Q61" s="149"/>
    </row>
    <row r="62" spans="1:17" s="14" customFormat="1" ht="21" x14ac:dyDescent="0.2">
      <c r="A62" s="84" t="s">
        <v>31</v>
      </c>
      <c r="B62" s="58">
        <v>357.161</v>
      </c>
      <c r="C62" s="58">
        <v>509.67307299999999</v>
      </c>
      <c r="D62" s="58">
        <v>152.51207299999999</v>
      </c>
      <c r="E62" s="22">
        <v>42.701211218470092</v>
      </c>
      <c r="F62" s="22">
        <v>0.21507301357902026</v>
      </c>
      <c r="G62" s="86">
        <v>0.26075569067839971</v>
      </c>
      <c r="H62" s="42">
        <v>45.359447000000003</v>
      </c>
      <c r="I62" s="40"/>
      <c r="J62" s="54">
        <v>5070.1317719999997</v>
      </c>
      <c r="K62" s="113"/>
      <c r="L62" s="127"/>
      <c r="M62" s="149"/>
      <c r="N62" s="149"/>
      <c r="O62" s="149"/>
      <c r="P62" s="56"/>
      <c r="Q62" s="149"/>
    </row>
    <row r="63" spans="1:17" s="14" customFormat="1" ht="21" x14ac:dyDescent="0.2">
      <c r="A63" s="84" t="s">
        <v>32</v>
      </c>
      <c r="B63" s="59">
        <v>518.08900000000006</v>
      </c>
      <c r="C63" s="59">
        <v>950.13900000000001</v>
      </c>
      <c r="D63" s="59">
        <v>432.04999999999995</v>
      </c>
      <c r="E63" s="24">
        <v>83.393007765075083</v>
      </c>
      <c r="F63" s="24">
        <v>0.31197964652395149</v>
      </c>
      <c r="G63" s="102">
        <v>0.48610406221221736</v>
      </c>
      <c r="H63" s="40">
        <v>65.797303000000014</v>
      </c>
      <c r="I63" s="40"/>
      <c r="J63" s="54">
        <v>4798.2</v>
      </c>
      <c r="K63" s="113"/>
      <c r="L63" s="127"/>
      <c r="M63" s="149"/>
      <c r="N63" s="149"/>
      <c r="O63" s="149"/>
      <c r="P63" s="56"/>
      <c r="Q63" s="149"/>
    </row>
    <row r="64" spans="1:17" s="14" customFormat="1" ht="21" x14ac:dyDescent="0.2">
      <c r="A64" s="101" t="s">
        <v>26</v>
      </c>
      <c r="B64" s="58">
        <v>143.80500000000001</v>
      </c>
      <c r="C64" s="58">
        <v>81.833819000000005</v>
      </c>
      <c r="D64" s="58">
        <v>-61.971181000000001</v>
      </c>
      <c r="E64" s="22">
        <v>-43.093898682243314</v>
      </c>
      <c r="F64" s="22">
        <v>8.6595610152651076E-2</v>
      </c>
      <c r="G64" s="86">
        <v>4.186729714519595E-2</v>
      </c>
      <c r="H64" s="40">
        <v>18.263235000000002</v>
      </c>
      <c r="I64" s="40"/>
      <c r="J64" s="54">
        <v>5463.0360000000001</v>
      </c>
      <c r="K64" s="113"/>
      <c r="L64" s="127"/>
      <c r="M64" s="149"/>
      <c r="N64" s="149"/>
      <c r="O64" s="149"/>
      <c r="P64" s="56"/>
      <c r="Q64" s="149"/>
    </row>
    <row r="65" spans="1:17" s="17" customFormat="1" ht="21" x14ac:dyDescent="0.2">
      <c r="A65" s="101" t="s">
        <v>27</v>
      </c>
      <c r="B65" s="58">
        <v>52.177999999999997</v>
      </c>
      <c r="C65" s="58">
        <v>56.393785999999999</v>
      </c>
      <c r="D65" s="58">
        <v>4.2157860000000014</v>
      </c>
      <c r="E65" s="22">
        <v>8.0796235961516345</v>
      </c>
      <c r="F65" s="22">
        <v>3.1420227019540538E-2</v>
      </c>
      <c r="G65" s="86">
        <v>2.8851829530338685E-2</v>
      </c>
      <c r="H65" s="40">
        <v>6.6266059999999998</v>
      </c>
      <c r="I65" s="40"/>
      <c r="J65" s="54">
        <v>5437.5716080000002</v>
      </c>
      <c r="K65" s="113"/>
      <c r="L65" s="127"/>
      <c r="M65" s="149"/>
      <c r="N65" s="149"/>
      <c r="O65" s="149"/>
      <c r="P65" s="56"/>
      <c r="Q65" s="149"/>
    </row>
    <row r="66" spans="1:17" s="14" customFormat="1" ht="21" x14ac:dyDescent="0.2">
      <c r="A66" s="117" t="s">
        <v>12</v>
      </c>
      <c r="B66" s="51">
        <v>15176.344999999998</v>
      </c>
      <c r="C66" s="92">
        <v>21892.612229999999</v>
      </c>
      <c r="D66" s="51">
        <v>6716.2672300000013</v>
      </c>
      <c r="E66" s="51">
        <v>44.254840213503314</v>
      </c>
      <c r="F66" s="51">
        <v>9.1387980610002106</v>
      </c>
      <c r="G66" s="118">
        <v>11.200558799754425</v>
      </c>
      <c r="H66" s="40">
        <v>1927.3958149999996</v>
      </c>
      <c r="I66" s="40"/>
      <c r="J66" s="40">
        <v>-8803.8803149999985</v>
      </c>
      <c r="K66" s="40"/>
      <c r="L66" s="127"/>
      <c r="M66" s="149"/>
      <c r="N66" s="149"/>
      <c r="O66" s="149"/>
      <c r="P66" s="56"/>
      <c r="Q66" s="149"/>
    </row>
    <row r="67" spans="1:17" s="14" customFormat="1" ht="21" x14ac:dyDescent="0.2">
      <c r="A67" s="119" t="s">
        <v>25</v>
      </c>
      <c r="B67" s="9">
        <v>5671.1629999999986</v>
      </c>
      <c r="C67" s="58">
        <v>10231.115775</v>
      </c>
      <c r="D67" s="9">
        <v>4559.9527750000016</v>
      </c>
      <c r="E67" s="15">
        <v>80.405955092456395</v>
      </c>
      <c r="F67" s="15">
        <v>3.4150260440189073</v>
      </c>
      <c r="G67" s="116">
        <v>5.234378274327228</v>
      </c>
      <c r="H67" s="40">
        <v>720.23770099999979</v>
      </c>
      <c r="I67" s="40"/>
      <c r="J67" s="40">
        <v>-323.0615570000009</v>
      </c>
      <c r="K67" s="40"/>
      <c r="L67" s="127"/>
      <c r="M67" s="149"/>
      <c r="N67" s="149"/>
      <c r="O67" s="149"/>
      <c r="P67" s="56"/>
      <c r="Q67" s="149"/>
    </row>
    <row r="68" spans="1:17" s="14" customFormat="1" ht="21" x14ac:dyDescent="0.2">
      <c r="A68" s="121" t="s">
        <v>31</v>
      </c>
      <c r="B68" s="9">
        <v>558.35100000000011</v>
      </c>
      <c r="C68" s="58">
        <v>689.20285000000001</v>
      </c>
      <c r="D68" s="9">
        <v>130.8518499999999</v>
      </c>
      <c r="E68" s="15">
        <v>23.435410700437515</v>
      </c>
      <c r="F68" s="15">
        <v>0.336224369975612</v>
      </c>
      <c r="G68" s="116">
        <v>0.35260557147242405</v>
      </c>
      <c r="H68" s="40">
        <v>70.910577000000018</v>
      </c>
      <c r="I68" s="40"/>
      <c r="J68" s="40">
        <v>4827.1929270000001</v>
      </c>
      <c r="K68" s="40"/>
      <c r="L68" s="127"/>
      <c r="M68" s="149"/>
      <c r="N68" s="149"/>
      <c r="O68" s="149"/>
      <c r="P68" s="56"/>
      <c r="Q68" s="149"/>
    </row>
    <row r="69" spans="1:17" s="14" customFormat="1" ht="21" x14ac:dyDescent="0.2">
      <c r="A69" s="121" t="s">
        <v>32</v>
      </c>
      <c r="B69" s="9">
        <v>3586.7649999999999</v>
      </c>
      <c r="C69" s="58">
        <v>7690.820154</v>
      </c>
      <c r="D69" s="9">
        <v>4104.0551539999997</v>
      </c>
      <c r="E69" s="15">
        <v>114.42219253282556</v>
      </c>
      <c r="F69" s="15">
        <v>2.1598560804504263</v>
      </c>
      <c r="G69" s="116">
        <v>3.9347284119512946</v>
      </c>
      <c r="H69" s="40">
        <v>455.51915500000001</v>
      </c>
      <c r="I69" s="40"/>
      <c r="J69" s="40">
        <v>2026.6343279999996</v>
      </c>
      <c r="K69" s="40"/>
      <c r="L69" s="127"/>
      <c r="M69" s="149"/>
      <c r="N69" s="149"/>
      <c r="O69" s="149"/>
      <c r="P69" s="56"/>
      <c r="Q69" s="149"/>
    </row>
    <row r="70" spans="1:17" s="14" customFormat="1" ht="21" x14ac:dyDescent="0.2">
      <c r="A70" s="119" t="s">
        <v>26</v>
      </c>
      <c r="B70" s="9">
        <v>9340.2019999999993</v>
      </c>
      <c r="C70" s="58">
        <v>11472.593245999999</v>
      </c>
      <c r="D70" s="9">
        <v>2132.3912459999992</v>
      </c>
      <c r="E70" s="15">
        <v>22.830247632759978</v>
      </c>
      <c r="F70" s="15">
        <v>5.624425375605937</v>
      </c>
      <c r="G70" s="116">
        <v>5.8695350690678394</v>
      </c>
      <c r="H70" s="40">
        <v>1186.2056539999999</v>
      </c>
      <c r="I70" s="40"/>
      <c r="J70" s="40">
        <v>-2777.3065479999996</v>
      </c>
      <c r="K70" s="40"/>
      <c r="L70" s="127"/>
      <c r="M70" s="149"/>
      <c r="N70" s="149"/>
      <c r="O70" s="149"/>
      <c r="P70" s="56"/>
      <c r="Q70" s="149"/>
    </row>
    <row r="71" spans="1:17" s="14" customFormat="1" ht="21" x14ac:dyDescent="0.2">
      <c r="A71" s="119" t="s">
        <v>27</v>
      </c>
      <c r="B71" s="9">
        <v>164.98</v>
      </c>
      <c r="C71" s="58">
        <v>188.903209</v>
      </c>
      <c r="D71" s="9">
        <v>23.923209000000014</v>
      </c>
      <c r="E71" s="15">
        <v>14.500672202691234</v>
      </c>
      <c r="F71" s="15">
        <v>9.9346641375365058E-2</v>
      </c>
      <c r="G71" s="116">
        <v>9.664545635935741E-2</v>
      </c>
      <c r="H71" s="40">
        <v>20.952459999999999</v>
      </c>
      <c r="I71" s="40"/>
      <c r="J71" s="40">
        <v>5292.8877899999998</v>
      </c>
      <c r="K71" s="40"/>
      <c r="L71" s="127"/>
      <c r="M71" s="149"/>
      <c r="N71" s="149"/>
      <c r="O71" s="149"/>
      <c r="P71" s="56"/>
      <c r="Q71" s="149"/>
    </row>
    <row r="72" spans="1:17" s="14" customFormat="1" ht="42" x14ac:dyDescent="0.2">
      <c r="A72" s="106" t="s">
        <v>10</v>
      </c>
      <c r="B72" s="92">
        <v>1871.7509999999997</v>
      </c>
      <c r="C72" s="92">
        <v>2065.5605620000001</v>
      </c>
      <c r="D72" s="92">
        <v>193.80956200000037</v>
      </c>
      <c r="E72" s="92">
        <v>10.354452168050159</v>
      </c>
      <c r="F72" s="92">
        <v>1.1271195014000539</v>
      </c>
      <c r="G72" s="93">
        <v>1.0567689358436509</v>
      </c>
      <c r="H72" s="40">
        <v>237.71237699999998</v>
      </c>
      <c r="I72" s="40"/>
      <c r="J72" s="54">
        <v>3758.9756579999994</v>
      </c>
      <c r="K72" s="113"/>
      <c r="L72" s="127"/>
      <c r="M72" s="149"/>
      <c r="N72" s="149"/>
      <c r="O72" s="149"/>
      <c r="P72" s="56"/>
      <c r="Q72" s="149"/>
    </row>
    <row r="73" spans="1:17" s="14" customFormat="1" ht="21" x14ac:dyDescent="0.2">
      <c r="A73" s="101" t="s">
        <v>25</v>
      </c>
      <c r="B73" s="59">
        <v>1118.1469999999999</v>
      </c>
      <c r="C73" s="11">
        <v>1310.7602749999999</v>
      </c>
      <c r="D73" s="59">
        <v>192.61327499999993</v>
      </c>
      <c r="E73" s="24">
        <v>17.226113829398102</v>
      </c>
      <c r="F73" s="24">
        <v>0.67331888116099115</v>
      </c>
      <c r="G73" s="102">
        <v>0.67060282154916606</v>
      </c>
      <c r="H73" s="40">
        <v>142.00466900000001</v>
      </c>
      <c r="I73" s="40"/>
      <c r="J73" s="54">
        <v>4337.0016579999992</v>
      </c>
      <c r="K73" s="113"/>
      <c r="L73" s="127"/>
      <c r="M73" s="149"/>
      <c r="N73" s="149"/>
      <c r="O73" s="149"/>
      <c r="P73" s="56"/>
      <c r="Q73" s="149"/>
    </row>
    <row r="74" spans="1:17" s="14" customFormat="1" ht="21" x14ac:dyDescent="0.2">
      <c r="A74" s="84" t="s">
        <v>31</v>
      </c>
      <c r="B74" s="59">
        <v>277.68900000000002</v>
      </c>
      <c r="C74" s="11">
        <v>336.265152</v>
      </c>
      <c r="D74" s="59">
        <v>58.576151999999979</v>
      </c>
      <c r="E74" s="24">
        <v>21.094156412389395</v>
      </c>
      <c r="F74" s="24">
        <v>0.16721705356336378</v>
      </c>
      <c r="G74" s="102">
        <v>0.17203783485112042</v>
      </c>
      <c r="H74" s="40">
        <v>35.266503</v>
      </c>
      <c r="I74" s="40"/>
      <c r="J74" s="54">
        <v>5162.3492349999997</v>
      </c>
      <c r="K74" s="113"/>
      <c r="L74" s="127"/>
      <c r="M74" s="149"/>
      <c r="N74" s="149"/>
      <c r="O74" s="149"/>
      <c r="P74" s="56"/>
      <c r="Q74" s="149"/>
    </row>
    <row r="75" spans="1:17" s="14" customFormat="1" ht="21" x14ac:dyDescent="0.2">
      <c r="A75" s="84" t="s">
        <v>32</v>
      </c>
      <c r="B75" s="59">
        <v>181.74299999999999</v>
      </c>
      <c r="C75" s="11">
        <v>175.767</v>
      </c>
      <c r="D75" s="59">
        <v>-5.9759999999999991</v>
      </c>
      <c r="E75" s="24">
        <v>-3.2881596540169227</v>
      </c>
      <c r="F75" s="24">
        <v>0.10944088158251286</v>
      </c>
      <c r="G75" s="102">
        <v>8.9924792796480094E-2</v>
      </c>
      <c r="H75" s="40">
        <v>23.081361000000001</v>
      </c>
      <c r="I75" s="40"/>
      <c r="J75" s="54">
        <v>5398.2358999999997</v>
      </c>
      <c r="K75" s="113"/>
      <c r="L75" s="127"/>
      <c r="M75" s="149"/>
      <c r="N75" s="149"/>
      <c r="O75" s="149"/>
      <c r="P75" s="56"/>
      <c r="Q75" s="149"/>
    </row>
    <row r="76" spans="1:17" s="14" customFormat="1" ht="21" x14ac:dyDescent="0.2">
      <c r="A76" s="101" t="s">
        <v>26</v>
      </c>
      <c r="B76" s="58">
        <v>675.86099999999999</v>
      </c>
      <c r="C76" s="9">
        <v>717.82919300000003</v>
      </c>
      <c r="D76" s="58">
        <v>41.968193000000042</v>
      </c>
      <c r="E76" s="22">
        <v>6.2095893978199825</v>
      </c>
      <c r="F76" s="22">
        <v>0.40698581880588924</v>
      </c>
      <c r="G76" s="86">
        <v>0.36725119871073364</v>
      </c>
      <c r="H76" s="40">
        <v>85.834346999999994</v>
      </c>
      <c r="I76" s="40"/>
      <c r="J76" s="54">
        <v>4995.174</v>
      </c>
      <c r="K76" s="113"/>
      <c r="L76" s="127"/>
      <c r="M76" s="149"/>
      <c r="N76" s="149"/>
      <c r="O76" s="149"/>
      <c r="P76" s="56"/>
      <c r="Q76" s="149"/>
    </row>
    <row r="77" spans="1:17" s="14" customFormat="1" ht="21" x14ac:dyDescent="0.2">
      <c r="A77" s="101" t="s">
        <v>27</v>
      </c>
      <c r="B77" s="58">
        <v>77.742999999999995</v>
      </c>
      <c r="C77" s="9">
        <v>36.971094000000001</v>
      </c>
      <c r="D77" s="58">
        <v>-40.771905999999994</v>
      </c>
      <c r="E77" s="22">
        <v>-52.444472171127941</v>
      </c>
      <c r="F77" s="22">
        <v>4.6814801433173757E-2</v>
      </c>
      <c r="G77" s="86">
        <v>1.8914915583751152E-2</v>
      </c>
      <c r="H77" s="40">
        <v>9.8733609999999992</v>
      </c>
      <c r="I77" s="40"/>
      <c r="J77" s="54">
        <v>5423.2</v>
      </c>
      <c r="K77" s="113"/>
      <c r="L77" s="127"/>
      <c r="M77" s="149"/>
      <c r="N77" s="149"/>
      <c r="O77" s="149"/>
      <c r="P77" s="56"/>
      <c r="Q77" s="149"/>
    </row>
    <row r="78" spans="1:17" s="14" customFormat="1" ht="21" x14ac:dyDescent="0.2">
      <c r="A78" s="106" t="s">
        <v>3</v>
      </c>
      <c r="B78" s="92">
        <v>8406.1369999999988</v>
      </c>
      <c r="C78" s="51">
        <v>14960.430769000001</v>
      </c>
      <c r="D78" s="92">
        <v>6554.2937690000017</v>
      </c>
      <c r="E78" s="92">
        <v>77.970342013222023</v>
      </c>
      <c r="F78" s="92">
        <v>5.0619558606569708</v>
      </c>
      <c r="G78" s="93">
        <v>7.6539602829223368</v>
      </c>
      <c r="H78" s="40">
        <v>1067.579399</v>
      </c>
      <c r="I78" s="40"/>
      <c r="J78" s="54">
        <v>-2889.5229690000006</v>
      </c>
      <c r="K78" s="113"/>
      <c r="L78" s="127"/>
      <c r="M78" s="149"/>
      <c r="N78" s="149"/>
      <c r="O78" s="149"/>
      <c r="P78" s="56"/>
      <c r="Q78" s="149"/>
    </row>
    <row r="79" spans="1:17" s="14" customFormat="1" ht="21" x14ac:dyDescent="0.2">
      <c r="A79" s="101" t="s">
        <v>25</v>
      </c>
      <c r="B79" s="59">
        <v>2903.3399999999997</v>
      </c>
      <c r="C79" s="11">
        <v>6934.274034</v>
      </c>
      <c r="D79" s="59">
        <v>4030.9340340000003</v>
      </c>
      <c r="E79" s="24">
        <v>138.83782243898406</v>
      </c>
      <c r="F79" s="24">
        <v>1.7483154186613674</v>
      </c>
      <c r="G79" s="102">
        <v>3.5476691056993763</v>
      </c>
      <c r="H79" s="40">
        <v>368.72417999999999</v>
      </c>
      <c r="I79" s="40"/>
      <c r="J79" s="54">
        <v>2620.9154299999996</v>
      </c>
      <c r="K79" s="113"/>
      <c r="L79" s="127"/>
      <c r="M79" s="149"/>
      <c r="N79" s="149"/>
      <c r="O79" s="149"/>
      <c r="P79" s="56"/>
      <c r="Q79" s="149"/>
    </row>
    <row r="80" spans="1:17" s="14" customFormat="1" ht="21" x14ac:dyDescent="0.2">
      <c r="A80" s="84" t="s">
        <v>31</v>
      </c>
      <c r="B80" s="58">
        <v>15.208</v>
      </c>
      <c r="C80" s="9">
        <v>20.301475</v>
      </c>
      <c r="D80" s="58">
        <v>5.0934749999999998</v>
      </c>
      <c r="E80" s="22">
        <v>33.492076538663866</v>
      </c>
      <c r="F80" s="22">
        <v>9.1578598741456664E-3</v>
      </c>
      <c r="G80" s="86">
        <v>1.038651130666121E-2</v>
      </c>
      <c r="H80" s="40">
        <v>1.931416</v>
      </c>
      <c r="I80" s="40"/>
      <c r="J80" s="54">
        <v>5482.8989080000001</v>
      </c>
      <c r="K80" s="113"/>
      <c r="L80" s="127"/>
      <c r="M80" s="149"/>
      <c r="N80" s="149"/>
      <c r="O80" s="149"/>
      <c r="P80" s="56"/>
      <c r="Q80" s="149"/>
    </row>
    <row r="81" spans="1:17" s="14" customFormat="1" ht="21" x14ac:dyDescent="0.2">
      <c r="A81" s="84" t="s">
        <v>32</v>
      </c>
      <c r="B81" s="59">
        <v>2881.7</v>
      </c>
      <c r="C81" s="59">
        <v>6900.3301540000002</v>
      </c>
      <c r="D81" s="59">
        <v>4018.6301540000004</v>
      </c>
      <c r="E81" s="24">
        <v>139.4534529617934</v>
      </c>
      <c r="F81" s="24">
        <v>1.7352843765995243</v>
      </c>
      <c r="G81" s="102">
        <v>3.5303029540570963</v>
      </c>
      <c r="H81" s="40">
        <v>365.97589999999997</v>
      </c>
      <c r="I81" s="40"/>
      <c r="J81" s="54">
        <v>2643.1956479999999</v>
      </c>
      <c r="K81" s="113"/>
      <c r="L81" s="127"/>
      <c r="M81" s="149"/>
      <c r="N81" s="149"/>
      <c r="O81" s="149"/>
      <c r="P81" s="56"/>
      <c r="Q81" s="149"/>
    </row>
    <row r="82" spans="1:17" s="14" customFormat="1" ht="21" x14ac:dyDescent="0.2">
      <c r="A82" s="101" t="s">
        <v>26</v>
      </c>
      <c r="B82" s="58">
        <v>5498.2529999999997</v>
      </c>
      <c r="C82" s="58">
        <v>8021.716735</v>
      </c>
      <c r="D82" s="58">
        <v>2523.4637350000003</v>
      </c>
      <c r="E82" s="22">
        <v>45.895736973180391</v>
      </c>
      <c r="F82" s="22">
        <v>3.3109041640321557</v>
      </c>
      <c r="G82" s="86">
        <v>4.1040196127084823</v>
      </c>
      <c r="H82" s="40">
        <v>698.27813099999992</v>
      </c>
      <c r="I82" s="40"/>
      <c r="J82" s="54">
        <v>-5.354799999986426E-2</v>
      </c>
      <c r="K82" s="113"/>
      <c r="L82" s="127"/>
      <c r="M82" s="149"/>
      <c r="N82" s="149"/>
      <c r="O82" s="149"/>
      <c r="P82" s="56"/>
      <c r="Q82" s="149"/>
    </row>
    <row r="83" spans="1:17" s="14" customFormat="1" ht="21" x14ac:dyDescent="0.2">
      <c r="A83" s="101" t="s">
        <v>27</v>
      </c>
      <c r="B83" s="59">
        <v>4.5439999999999996</v>
      </c>
      <c r="C83" s="59">
        <v>4.4400000000000004</v>
      </c>
      <c r="D83" s="59">
        <v>-0.1039999999999992</v>
      </c>
      <c r="E83" s="24">
        <v>-2.2887323943661784</v>
      </c>
      <c r="F83" s="24">
        <v>2.7362779634480471E-3</v>
      </c>
      <c r="G83" s="102">
        <v>2.2715645144786656E-3</v>
      </c>
      <c r="H83" s="40">
        <v>0.57708799999999993</v>
      </c>
      <c r="I83" s="40"/>
      <c r="J83" s="54">
        <v>5486.0151489999998</v>
      </c>
      <c r="K83" s="113"/>
      <c r="L83" s="127"/>
      <c r="M83" s="149"/>
      <c r="N83" s="149"/>
      <c r="O83" s="149"/>
      <c r="P83" s="56"/>
      <c r="Q83" s="149"/>
    </row>
    <row r="84" spans="1:17" s="14" customFormat="1" ht="21" x14ac:dyDescent="0.2">
      <c r="A84" s="106" t="s">
        <v>4</v>
      </c>
      <c r="B84" s="92">
        <v>1426.894</v>
      </c>
      <c r="C84" s="51">
        <v>1739.3048999999999</v>
      </c>
      <c r="D84" s="92">
        <v>312.41089999999986</v>
      </c>
      <c r="E84" s="92">
        <v>21.894471488421701</v>
      </c>
      <c r="F84" s="92">
        <v>0.85923825008279897</v>
      </c>
      <c r="G84" s="93">
        <v>0.88985209249974417</v>
      </c>
      <c r="H84" s="40">
        <v>181.21553800000001</v>
      </c>
      <c r="I84" s="40"/>
      <c r="J84" s="54">
        <v>4040.6763089999995</v>
      </c>
      <c r="K84" s="113"/>
      <c r="L84" s="127"/>
      <c r="M84" s="149"/>
      <c r="N84" s="149"/>
      <c r="O84" s="149"/>
      <c r="P84" s="56"/>
      <c r="Q84" s="149"/>
    </row>
    <row r="85" spans="1:17" s="14" customFormat="1" ht="22.5" customHeight="1" x14ac:dyDescent="0.2">
      <c r="A85" s="101" t="s">
        <v>25</v>
      </c>
      <c r="B85" s="59">
        <v>343.279</v>
      </c>
      <c r="C85" s="11">
        <v>425.54639000000003</v>
      </c>
      <c r="D85" s="59">
        <v>82.267390000000034</v>
      </c>
      <c r="E85" s="24">
        <v>23.965168274202625</v>
      </c>
      <c r="F85" s="24">
        <v>0.20671363622677869</v>
      </c>
      <c r="G85" s="102">
        <v>0.21771533306047275</v>
      </c>
      <c r="H85" s="40">
        <v>43.596432999999998</v>
      </c>
      <c r="I85" s="40"/>
      <c r="J85" s="54">
        <v>5070.4160629999997</v>
      </c>
      <c r="K85" s="113"/>
      <c r="L85" s="127"/>
      <c r="M85" s="149"/>
      <c r="N85" s="149"/>
      <c r="O85" s="149"/>
      <c r="P85" s="56"/>
      <c r="Q85" s="149"/>
    </row>
    <row r="86" spans="1:17" s="14" customFormat="1" ht="22.5" customHeight="1" x14ac:dyDescent="0.2">
      <c r="A86" s="84" t="s">
        <v>31</v>
      </c>
      <c r="B86" s="58">
        <v>120.02</v>
      </c>
      <c r="C86" s="58">
        <v>144.70894100000001</v>
      </c>
      <c r="D86" s="58">
        <v>24.688941000000014</v>
      </c>
      <c r="E86" s="22">
        <v>20.570689051824715</v>
      </c>
      <c r="F86" s="22">
        <v>7.2272905187727693E-2</v>
      </c>
      <c r="G86" s="86">
        <v>7.4035066509771832E-2</v>
      </c>
      <c r="H86" s="40">
        <v>15.24254</v>
      </c>
      <c r="I86" s="40"/>
      <c r="J86" s="54">
        <v>5352.9791230000001</v>
      </c>
      <c r="K86" s="113"/>
      <c r="L86" s="127"/>
      <c r="M86" s="149"/>
      <c r="N86" s="149"/>
      <c r="O86" s="149"/>
      <c r="P86" s="56"/>
      <c r="Q86" s="149"/>
    </row>
    <row r="87" spans="1:17" s="14" customFormat="1" ht="22.5" customHeight="1" x14ac:dyDescent="0.2">
      <c r="A87" s="84" t="s">
        <v>32</v>
      </c>
      <c r="B87" s="59">
        <v>40.39</v>
      </c>
      <c r="C87" s="59">
        <v>45.128999999999998</v>
      </c>
      <c r="D87" s="59">
        <v>4.7389999999999972</v>
      </c>
      <c r="E87" s="24">
        <v>11.733102253032925</v>
      </c>
      <c r="F87" s="24">
        <v>2.4321801704151991E-2</v>
      </c>
      <c r="G87" s="102">
        <v>2.3088611480609842E-2</v>
      </c>
      <c r="H87" s="40">
        <v>5.1295299999999999</v>
      </c>
      <c r="I87" s="40"/>
      <c r="J87" s="54">
        <v>5448.2</v>
      </c>
      <c r="K87" s="113"/>
      <c r="L87" s="127"/>
      <c r="M87" s="149"/>
      <c r="N87" s="149"/>
      <c r="O87" s="149"/>
      <c r="P87" s="56"/>
      <c r="Q87" s="149"/>
    </row>
    <row r="88" spans="1:17" s="14" customFormat="1" ht="22.5" customHeight="1" x14ac:dyDescent="0.2">
      <c r="A88" s="101" t="s">
        <v>26</v>
      </c>
      <c r="B88" s="58">
        <v>1052.9749999999999</v>
      </c>
      <c r="C88" s="58">
        <v>1226.7000499999999</v>
      </c>
      <c r="D88" s="58">
        <v>173.72505000000001</v>
      </c>
      <c r="E88" s="22">
        <v>16.498497115316127</v>
      </c>
      <c r="F88" s="22">
        <v>0.6340740071658687</v>
      </c>
      <c r="G88" s="86">
        <v>0.62759646474982089</v>
      </c>
      <c r="H88" s="40">
        <v>133.727825</v>
      </c>
      <c r="I88" s="40"/>
      <c r="J88" s="54">
        <v>4501.4049999999997</v>
      </c>
      <c r="K88" s="113"/>
      <c r="L88" s="127"/>
      <c r="M88" s="149"/>
      <c r="N88" s="149"/>
      <c r="O88" s="149"/>
      <c r="P88" s="56"/>
      <c r="Q88" s="149"/>
    </row>
    <row r="89" spans="1:17" s="14" customFormat="1" ht="22.5" customHeight="1" x14ac:dyDescent="0.2">
      <c r="A89" s="101" t="s">
        <v>27</v>
      </c>
      <c r="B89" s="59">
        <v>30.64</v>
      </c>
      <c r="C89" s="59">
        <v>87.058459999999997</v>
      </c>
      <c r="D89" s="59">
        <v>56.418459999999996</v>
      </c>
      <c r="E89" s="24">
        <v>184.13335509138381</v>
      </c>
      <c r="F89" s="24">
        <v>1.8450606690151448E-2</v>
      </c>
      <c r="G89" s="102">
        <v>4.4540294689450526E-2</v>
      </c>
      <c r="H89" s="40">
        <v>3.8912800000000001</v>
      </c>
      <c r="I89" s="40"/>
      <c r="J89" s="54">
        <v>5465.2552459999997</v>
      </c>
      <c r="K89" s="113"/>
      <c r="L89" s="127"/>
      <c r="M89" s="149"/>
      <c r="N89" s="149"/>
      <c r="O89" s="149"/>
      <c r="P89" s="56"/>
      <c r="Q89" s="149"/>
    </row>
    <row r="90" spans="1:17" s="14" customFormat="1" ht="23.25" customHeight="1" x14ac:dyDescent="0.2">
      <c r="A90" s="106" t="s">
        <v>5</v>
      </c>
      <c r="B90" s="92">
        <v>337.13900000000001</v>
      </c>
      <c r="C90" s="51">
        <v>412.23854699999998</v>
      </c>
      <c r="D90" s="92">
        <v>75.099546999999973</v>
      </c>
      <c r="E90" s="92">
        <v>22.275544211734612</v>
      </c>
      <c r="F90" s="92">
        <v>0.2030162888025773</v>
      </c>
      <c r="G90" s="93">
        <v>0.21090685920392918</v>
      </c>
      <c r="H90" s="40">
        <v>42.816653000000002</v>
      </c>
      <c r="I90" s="40"/>
      <c r="J90" s="54">
        <v>5161.4020970000001</v>
      </c>
      <c r="K90" s="113"/>
      <c r="L90" s="127"/>
      <c r="M90" s="149"/>
      <c r="N90" s="149"/>
      <c r="O90" s="149"/>
      <c r="P90" s="56"/>
      <c r="Q90" s="149"/>
    </row>
    <row r="91" spans="1:17" s="14" customFormat="1" ht="22.5" customHeight="1" x14ac:dyDescent="0.2">
      <c r="A91" s="101" t="s">
        <v>25</v>
      </c>
      <c r="B91" s="59">
        <v>322.00799999999998</v>
      </c>
      <c r="C91" s="11">
        <v>396.061307</v>
      </c>
      <c r="D91" s="59">
        <v>74.053307000000018</v>
      </c>
      <c r="E91" s="24">
        <v>22.997350065836883</v>
      </c>
      <c r="F91" s="24">
        <v>0.19390479631469604</v>
      </c>
      <c r="G91" s="102">
        <v>0.20263036273406324</v>
      </c>
      <c r="H91" s="40">
        <v>40.895015999999998</v>
      </c>
      <c r="I91" s="40"/>
      <c r="J91" s="54">
        <v>5211.4020970000001</v>
      </c>
      <c r="K91" s="113"/>
      <c r="L91" s="127"/>
      <c r="M91" s="149"/>
      <c r="N91" s="149"/>
      <c r="O91" s="149"/>
      <c r="P91" s="56"/>
      <c r="Q91" s="149"/>
    </row>
    <row r="92" spans="1:17" s="14" customFormat="1" ht="22.5" customHeight="1" x14ac:dyDescent="0.2">
      <c r="A92" s="84" t="s">
        <v>31</v>
      </c>
      <c r="B92" s="58">
        <v>53.198</v>
      </c>
      <c r="C92" s="9">
        <v>63.859248999999998</v>
      </c>
      <c r="D92" s="58">
        <v>10.661248999999998</v>
      </c>
      <c r="E92" s="22">
        <v>20.040695138914998</v>
      </c>
      <c r="F92" s="22">
        <v>3.2034444344082133E-2</v>
      </c>
      <c r="G92" s="86">
        <v>3.2671262150823693E-2</v>
      </c>
      <c r="H92" s="40">
        <v>6.7561460000000002</v>
      </c>
      <c r="I92" s="40"/>
      <c r="J92" s="54">
        <v>5434.4529080000002</v>
      </c>
      <c r="K92" s="113"/>
      <c r="L92" s="127"/>
      <c r="M92" s="149"/>
      <c r="N92" s="149"/>
      <c r="O92" s="149"/>
      <c r="P92" s="56"/>
      <c r="Q92" s="149"/>
    </row>
    <row r="93" spans="1:17" s="14" customFormat="1" ht="22.5" customHeight="1" x14ac:dyDescent="0.2">
      <c r="A93" s="84" t="s">
        <v>32</v>
      </c>
      <c r="B93" s="59">
        <v>171.71299999999999</v>
      </c>
      <c r="C93" s="11">
        <v>204.375</v>
      </c>
      <c r="D93" s="59">
        <v>32.662000000000006</v>
      </c>
      <c r="E93" s="24">
        <v>19.021273869771079</v>
      </c>
      <c r="F93" s="24">
        <v>0.10340107789118717</v>
      </c>
      <c r="G93" s="102">
        <v>0.10456103550598589</v>
      </c>
      <c r="H93" s="40">
        <v>21.807551</v>
      </c>
      <c r="I93" s="40"/>
      <c r="J93" s="54">
        <v>5371.6027800000002</v>
      </c>
      <c r="K93" s="113"/>
      <c r="L93" s="127"/>
      <c r="M93" s="149"/>
      <c r="N93" s="149"/>
      <c r="O93" s="149"/>
      <c r="P93" s="56"/>
      <c r="Q93" s="149"/>
    </row>
    <row r="94" spans="1:17" s="14" customFormat="1" ht="22.5" customHeight="1" x14ac:dyDescent="0.2">
      <c r="A94" s="101" t="s">
        <v>27</v>
      </c>
      <c r="B94" s="58">
        <v>15.131</v>
      </c>
      <c r="C94" s="9">
        <v>16.177240000000001</v>
      </c>
      <c r="D94" s="58">
        <v>1.0462400000000009</v>
      </c>
      <c r="E94" s="22">
        <v>6.9145462956843602</v>
      </c>
      <c r="F94" s="22">
        <v>9.1114924878812516E-3</v>
      </c>
      <c r="G94" s="86">
        <v>8.2764964698659581E-3</v>
      </c>
      <c r="H94" s="40">
        <v>1.921637</v>
      </c>
      <c r="I94" s="40"/>
      <c r="J94" s="54">
        <v>5448.2</v>
      </c>
      <c r="K94" s="113"/>
      <c r="L94" s="127"/>
      <c r="M94" s="149"/>
      <c r="N94" s="149"/>
      <c r="O94" s="149"/>
      <c r="P94" s="56"/>
      <c r="Q94" s="149"/>
    </row>
    <row r="95" spans="1:17" s="14" customFormat="1" ht="34.5" customHeight="1" x14ac:dyDescent="0.2">
      <c r="A95" s="106" t="s">
        <v>13</v>
      </c>
      <c r="B95" s="92">
        <v>2993.8829999999998</v>
      </c>
      <c r="C95" s="51">
        <v>2523.5557739999999</v>
      </c>
      <c r="D95" s="92">
        <v>-470.32722599999988</v>
      </c>
      <c r="E95" s="92">
        <v>-15.709606086811007</v>
      </c>
      <c r="F95" s="92">
        <v>1.8028380453436905</v>
      </c>
      <c r="G95" s="93">
        <v>1.291085528496879</v>
      </c>
      <c r="H95" s="40">
        <v>380.223141</v>
      </c>
      <c r="I95" s="40"/>
      <c r="J95" s="54">
        <v>3255.3985899999998</v>
      </c>
      <c r="K95" s="113"/>
      <c r="L95" s="127"/>
      <c r="M95" s="149"/>
      <c r="N95" s="149"/>
      <c r="O95" s="149"/>
      <c r="P95" s="56"/>
      <c r="Q95" s="149"/>
    </row>
    <row r="96" spans="1:17" s="14" customFormat="1" ht="27.95" customHeight="1" x14ac:dyDescent="0.2">
      <c r="A96" s="101" t="s">
        <v>25</v>
      </c>
      <c r="B96" s="59">
        <v>847.37299999999993</v>
      </c>
      <c r="C96" s="11">
        <v>976.49953099999993</v>
      </c>
      <c r="D96" s="59">
        <v>129.126531</v>
      </c>
      <c r="E96" s="24">
        <v>15.238452369853661</v>
      </c>
      <c r="F96" s="24">
        <v>0.51026585975371086</v>
      </c>
      <c r="G96" s="102">
        <v>0.49959046914969812</v>
      </c>
      <c r="H96" s="40">
        <v>107.61637099999999</v>
      </c>
      <c r="I96" s="40"/>
      <c r="J96" s="54">
        <v>4568.0131949999995</v>
      </c>
      <c r="K96" s="113"/>
      <c r="L96" s="127"/>
      <c r="M96" s="149"/>
      <c r="N96" s="149"/>
      <c r="O96" s="149"/>
      <c r="P96" s="56"/>
      <c r="Q96" s="149"/>
    </row>
    <row r="97" spans="1:17" s="14" customFormat="1" ht="27.95" customHeight="1" x14ac:dyDescent="0.2">
      <c r="A97" s="84" t="s">
        <v>31</v>
      </c>
      <c r="B97" s="58">
        <v>68.891999999999996</v>
      </c>
      <c r="C97" s="58">
        <v>82.519434000000004</v>
      </c>
      <c r="D97" s="58">
        <v>13.627434000000008</v>
      </c>
      <c r="E97" s="22">
        <v>19.780865702839236</v>
      </c>
      <c r="F97" s="22">
        <v>4.1484960708156444E-2</v>
      </c>
      <c r="G97" s="86">
        <v>4.2218067123708181E-2</v>
      </c>
      <c r="H97" s="40">
        <v>8.7492839999999994</v>
      </c>
      <c r="I97" s="40"/>
      <c r="J97" s="54">
        <v>5415.3227529999995</v>
      </c>
      <c r="K97" s="113"/>
      <c r="L97" s="127"/>
      <c r="M97" s="149"/>
      <c r="N97" s="149"/>
      <c r="O97" s="149"/>
      <c r="P97" s="56"/>
      <c r="Q97" s="149"/>
    </row>
    <row r="98" spans="1:17" s="14" customFormat="1" ht="27.95" customHeight="1" x14ac:dyDescent="0.2">
      <c r="A98" s="84" t="s">
        <v>32</v>
      </c>
      <c r="B98" s="58">
        <v>311.21899999999999</v>
      </c>
      <c r="C98" s="58">
        <v>365.21899999999999</v>
      </c>
      <c r="D98" s="58">
        <v>54</v>
      </c>
      <c r="E98" s="22">
        <v>17.35112573461133</v>
      </c>
      <c r="F98" s="22">
        <v>0.18740794267304972</v>
      </c>
      <c r="G98" s="86">
        <v>0.18685101811112248</v>
      </c>
      <c r="H98" s="40">
        <v>39.524813000000002</v>
      </c>
      <c r="I98" s="40"/>
      <c r="J98" s="54">
        <v>5158.2</v>
      </c>
      <c r="K98" s="113"/>
      <c r="L98" s="127"/>
      <c r="M98" s="149"/>
      <c r="N98" s="149"/>
      <c r="O98" s="149"/>
      <c r="P98" s="56"/>
      <c r="Q98" s="149"/>
    </row>
    <row r="99" spans="1:17" s="14" customFormat="1" ht="27.95" customHeight="1" x14ac:dyDescent="0.2">
      <c r="A99" s="101" t="s">
        <v>26</v>
      </c>
      <c r="B99" s="58">
        <v>2113.1129999999998</v>
      </c>
      <c r="C99" s="58">
        <v>1506.347268</v>
      </c>
      <c r="D99" s="58">
        <v>-606.76573199999984</v>
      </c>
      <c r="E99" s="22">
        <v>-28.714305955242324</v>
      </c>
      <c r="F99" s="22">
        <v>1.272461385602023</v>
      </c>
      <c r="G99" s="86">
        <v>0.77066779289880283</v>
      </c>
      <c r="H99" s="40">
        <v>268.36535099999998</v>
      </c>
      <c r="I99" s="40"/>
      <c r="J99" s="54">
        <v>4220.768</v>
      </c>
      <c r="K99" s="113"/>
      <c r="L99" s="127"/>
      <c r="M99" s="149"/>
      <c r="N99" s="149"/>
      <c r="O99" s="149"/>
      <c r="P99" s="56"/>
      <c r="Q99" s="149"/>
    </row>
    <row r="100" spans="1:17" s="46" customFormat="1" ht="27.95" customHeight="1" x14ac:dyDescent="0.2">
      <c r="A100" s="101" t="s">
        <v>27</v>
      </c>
      <c r="B100" s="58">
        <v>33.396999999999998</v>
      </c>
      <c r="C100" s="58">
        <v>40.708975000000002</v>
      </c>
      <c r="D100" s="58">
        <v>7.3119750000000039</v>
      </c>
      <c r="E100" s="22">
        <v>21.894107255142686</v>
      </c>
      <c r="F100" s="22">
        <v>2.0110799987956521E-2</v>
      </c>
      <c r="G100" s="86">
        <v>2.0827266448378186E-2</v>
      </c>
      <c r="H100" s="40">
        <v>4.2414189999999996</v>
      </c>
      <c r="I100" s="40"/>
      <c r="J100" s="54">
        <v>5463.0173949999999</v>
      </c>
      <c r="K100" s="114"/>
      <c r="L100" s="128"/>
      <c r="M100" s="150"/>
      <c r="N100" s="150"/>
      <c r="O100" s="150"/>
      <c r="P100" s="152"/>
      <c r="Q100" s="150"/>
    </row>
    <row r="101" spans="1:17" ht="51.75" customHeight="1" x14ac:dyDescent="0.2">
      <c r="A101" s="117" t="s">
        <v>6</v>
      </c>
      <c r="B101" s="51">
        <v>140.541</v>
      </c>
      <c r="C101" s="51">
        <v>191.52167799999998</v>
      </c>
      <c r="D101" s="51">
        <v>50.980677999999983</v>
      </c>
      <c r="E101" s="51">
        <v>36.274594602286868</v>
      </c>
      <c r="F101" s="51">
        <v>8.4630114714117965E-2</v>
      </c>
      <c r="G101" s="118">
        <v>9.7985100787884985E-2</v>
      </c>
      <c r="H101" s="40">
        <v>17.848707000000001</v>
      </c>
      <c r="I101" s="40"/>
      <c r="J101" s="40">
        <v>5356.19</v>
      </c>
      <c r="K101" s="36"/>
      <c r="L101" s="125"/>
      <c r="M101" s="147"/>
      <c r="N101" s="147"/>
      <c r="O101" s="147"/>
      <c r="P101" s="146"/>
      <c r="Q101" s="147"/>
    </row>
    <row r="102" spans="1:17" ht="28.5" customHeight="1" x14ac:dyDescent="0.2">
      <c r="A102" s="119" t="s">
        <v>25</v>
      </c>
      <c r="B102" s="11">
        <v>137.01599999999999</v>
      </c>
      <c r="C102" s="11">
        <v>187.97423799999999</v>
      </c>
      <c r="D102" s="11">
        <v>50.958237999999994</v>
      </c>
      <c r="E102" s="20">
        <v>37.191450633502654</v>
      </c>
      <c r="F102" s="20">
        <v>8.2507451901363923E-2</v>
      </c>
      <c r="G102" s="120">
        <v>9.6170182134452054E-2</v>
      </c>
      <c r="H102" s="44">
        <v>17.401032000000001</v>
      </c>
      <c r="I102" s="40"/>
      <c r="J102" s="40">
        <v>5360.19</v>
      </c>
      <c r="K102" s="36"/>
      <c r="L102" s="125"/>
      <c r="M102" s="147"/>
      <c r="N102" s="147"/>
      <c r="O102" s="147"/>
      <c r="P102" s="146"/>
      <c r="Q102" s="147"/>
    </row>
    <row r="103" spans="1:17" ht="28.5" customHeight="1" x14ac:dyDescent="0.2">
      <c r="A103" s="121" t="s">
        <v>31</v>
      </c>
      <c r="B103" s="11">
        <v>23.344000000000001</v>
      </c>
      <c r="C103" s="11">
        <v>41.548599000000003</v>
      </c>
      <c r="D103" s="11">
        <v>18.204599000000002</v>
      </c>
      <c r="E103" s="20">
        <v>77.984060143934215</v>
      </c>
      <c r="F103" s="20">
        <v>1.4057146298136272E-2</v>
      </c>
      <c r="G103" s="120">
        <v>2.1256829530338688E-2</v>
      </c>
      <c r="H103" s="40">
        <v>2.9646880000000002</v>
      </c>
      <c r="I103" s="40"/>
      <c r="J103" s="40">
        <v>5470.19</v>
      </c>
      <c r="K103" s="36"/>
      <c r="L103" s="125"/>
      <c r="M103" s="147"/>
      <c r="N103" s="147"/>
      <c r="O103" s="147"/>
      <c r="P103" s="146"/>
      <c r="Q103" s="147"/>
    </row>
    <row r="104" spans="1:17" ht="28.5" customHeight="1" x14ac:dyDescent="0.2">
      <c r="A104" s="119" t="s">
        <v>27</v>
      </c>
      <c r="B104" s="9">
        <v>3.5249999999999999</v>
      </c>
      <c r="C104" s="9">
        <v>3.5474399999999999</v>
      </c>
      <c r="D104" s="9">
        <v>2.2440000000000015E-2</v>
      </c>
      <c r="E104" s="15">
        <v>0.63659574468084656</v>
      </c>
      <c r="F104" s="15">
        <v>2.122662812754042E-3</v>
      </c>
      <c r="G104" s="116">
        <v>1.8149186534329276E-3</v>
      </c>
      <c r="H104" s="40">
        <v>0.44767499999999999</v>
      </c>
      <c r="I104" s="40"/>
      <c r="J104" s="40">
        <v>5494.2</v>
      </c>
      <c r="K104" s="36"/>
      <c r="L104" s="125"/>
      <c r="M104" s="147"/>
      <c r="N104" s="147"/>
      <c r="O104" s="147"/>
      <c r="P104" s="146"/>
      <c r="Q104" s="147"/>
    </row>
    <row r="105" spans="1:17" ht="21" x14ac:dyDescent="0.2">
      <c r="A105" s="117" t="s">
        <v>40</v>
      </c>
      <c r="B105" s="51">
        <v>5565.5320000000002</v>
      </c>
      <c r="C105" s="51">
        <v>7126.2846390000004</v>
      </c>
      <c r="D105" s="51">
        <v>1560.7526390000003</v>
      </c>
      <c r="E105" s="51">
        <v>28.043188665522024</v>
      </c>
      <c r="F105" s="51">
        <v>3.3514178183241503</v>
      </c>
      <c r="G105" s="118">
        <v>3.6459043482042359</v>
      </c>
      <c r="H105" s="40">
        <v>706.82256400000006</v>
      </c>
      <c r="I105" s="40"/>
      <c r="J105" s="40">
        <v>-1434.5236240000004</v>
      </c>
      <c r="K105" s="36"/>
      <c r="L105" s="125"/>
      <c r="M105" s="147"/>
      <c r="N105" s="147"/>
      <c r="O105" s="147"/>
      <c r="P105" s="146"/>
      <c r="Q105" s="147"/>
    </row>
    <row r="106" spans="1:17" ht="21" x14ac:dyDescent="0.2">
      <c r="A106" s="101" t="s">
        <v>57</v>
      </c>
      <c r="B106" s="58">
        <v>5565.5320000000002</v>
      </c>
      <c r="C106" s="9">
        <v>7126.2846390000004</v>
      </c>
      <c r="D106" s="58">
        <v>1560.7526390000003</v>
      </c>
      <c r="E106" s="22">
        <v>28.043188665522024</v>
      </c>
      <c r="F106" s="22">
        <v>3.3514178183241503</v>
      </c>
      <c r="G106" s="86">
        <v>3.6459043482042359</v>
      </c>
      <c r="H106" s="40">
        <v>706.82256400000006</v>
      </c>
      <c r="I106" s="40"/>
      <c r="J106" s="54">
        <v>-1434.5236240000004</v>
      </c>
      <c r="K106" s="111"/>
      <c r="L106" s="125"/>
      <c r="M106" s="147"/>
      <c r="N106" s="147"/>
      <c r="O106" s="147"/>
      <c r="P106" s="146"/>
      <c r="Q106" s="147"/>
    </row>
    <row r="107" spans="1:17" ht="21" x14ac:dyDescent="0.2">
      <c r="A107" s="122" t="s">
        <v>35</v>
      </c>
      <c r="B107" s="10">
        <v>3005.0410000000002</v>
      </c>
      <c r="C107" s="10">
        <v>3336.3</v>
      </c>
      <c r="D107" s="10">
        <v>331.25900000000001</v>
      </c>
      <c r="E107" s="13">
        <v>11.023443606925824</v>
      </c>
      <c r="F107" s="13">
        <v>1.8095571011350977</v>
      </c>
      <c r="G107" s="123">
        <v>1.7068965517241379</v>
      </c>
      <c r="H107" s="40">
        <v>381.64020700000003</v>
      </c>
      <c r="I107" s="40"/>
      <c r="J107" s="40">
        <v>2161.8999999999996</v>
      </c>
      <c r="K107" s="36"/>
      <c r="L107" s="125"/>
      <c r="M107" s="147"/>
      <c r="N107" s="147"/>
      <c r="O107" s="147"/>
      <c r="P107" s="146"/>
      <c r="Q107" s="147"/>
    </row>
    <row r="108" spans="1:17" ht="21" x14ac:dyDescent="0.2">
      <c r="A108" s="109" t="s">
        <v>36</v>
      </c>
      <c r="B108" s="99">
        <v>106</v>
      </c>
      <c r="C108" s="10">
        <v>106</v>
      </c>
      <c r="D108" s="99">
        <v>0</v>
      </c>
      <c r="E108" s="25">
        <v>0</v>
      </c>
      <c r="F108" s="25">
        <v>6.3830427844518714E-2</v>
      </c>
      <c r="G108" s="85">
        <v>5.4231044715031207E-2</v>
      </c>
      <c r="H108" s="40">
        <v>13.462</v>
      </c>
      <c r="I108" s="40"/>
      <c r="J108" s="54">
        <v>5376.2166669999997</v>
      </c>
      <c r="K108" s="111"/>
      <c r="L108" s="125"/>
      <c r="M108" s="147"/>
      <c r="N108" s="147"/>
      <c r="O108" s="147"/>
      <c r="P108" s="146"/>
      <c r="Q108" s="147"/>
    </row>
    <row r="109" spans="1:17" ht="21" x14ac:dyDescent="0.2">
      <c r="A109" s="109" t="s">
        <v>7</v>
      </c>
      <c r="B109" s="99">
        <v>1044.5939699999999</v>
      </c>
      <c r="C109" s="10">
        <v>1002.5</v>
      </c>
      <c r="D109" s="99">
        <v>-42.093969999999899</v>
      </c>
      <c r="E109" s="25">
        <v>-4.0296968208614032</v>
      </c>
      <c r="F109" s="25">
        <v>0.62902717008400322</v>
      </c>
      <c r="G109" s="85">
        <v>0.51289266346055462</v>
      </c>
      <c r="H109" s="40">
        <v>132.66343418999998</v>
      </c>
      <c r="I109" s="40"/>
      <c r="J109" s="54">
        <v>4488.87</v>
      </c>
      <c r="K109" s="111"/>
      <c r="L109" s="125"/>
      <c r="M109" s="147"/>
      <c r="N109" s="147"/>
      <c r="O109" s="147"/>
      <c r="P109" s="146"/>
      <c r="Q109" s="147"/>
    </row>
    <row r="110" spans="1:17" ht="21" x14ac:dyDescent="0.2">
      <c r="A110" s="109" t="s">
        <v>38</v>
      </c>
      <c r="B110" s="58">
        <v>72.7</v>
      </c>
      <c r="C110" s="9">
        <v>46.6</v>
      </c>
      <c r="D110" s="58">
        <v>-26.1</v>
      </c>
      <c r="E110" s="22">
        <v>-35.900962861072898</v>
      </c>
      <c r="F110" s="22">
        <v>4.3778038719778402E-2</v>
      </c>
      <c r="G110" s="86">
        <v>2.3841195129438251E-2</v>
      </c>
      <c r="H110" s="40">
        <v>9.2329000000000008</v>
      </c>
      <c r="I110" s="40"/>
      <c r="J110" s="54">
        <v>5444.7699999999995</v>
      </c>
      <c r="K110" s="111"/>
      <c r="L110" s="125"/>
      <c r="M110" s="147"/>
      <c r="N110" s="147"/>
      <c r="O110" s="147"/>
      <c r="P110" s="146"/>
      <c r="Q110" s="147"/>
    </row>
    <row r="111" spans="1:17" ht="21" x14ac:dyDescent="0.2">
      <c r="A111" s="122" t="s">
        <v>37</v>
      </c>
      <c r="B111" s="10">
        <v>971.89396999999997</v>
      </c>
      <c r="C111" s="10">
        <v>955.9</v>
      </c>
      <c r="D111" s="10">
        <v>-15.99396999999999</v>
      </c>
      <c r="E111" s="13">
        <v>-1.6456496792546176</v>
      </c>
      <c r="F111" s="13">
        <v>0.58524913136422485</v>
      </c>
      <c r="G111" s="123">
        <v>0.48905146833111635</v>
      </c>
      <c r="H111" s="40">
        <v>123.43053419</v>
      </c>
      <c r="I111" s="40"/>
      <c r="J111" s="40">
        <v>4542.3</v>
      </c>
      <c r="K111" s="36"/>
      <c r="L111" s="125"/>
      <c r="M111" s="147"/>
      <c r="N111" s="147"/>
      <c r="O111" s="147"/>
      <c r="P111" s="146"/>
      <c r="Q111" s="147"/>
    </row>
    <row r="112" spans="1:17" ht="29.25" customHeight="1" thickBot="1" x14ac:dyDescent="0.25">
      <c r="A112" s="143" t="s">
        <v>39</v>
      </c>
      <c r="B112" s="144">
        <v>-2009.2239999999947</v>
      </c>
      <c r="C112" s="144">
        <v>-1954.0171220000047</v>
      </c>
      <c r="D112" s="144">
        <v>55.206877999989956</v>
      </c>
      <c r="E112" s="144">
        <v>-2.7476716384031903</v>
      </c>
      <c r="F112" s="144">
        <v>-1.2099021467497635</v>
      </c>
      <c r="G112" s="145">
        <v>-0.99970179167093254</v>
      </c>
      <c r="H112" s="45">
        <v>-255.17144799999934</v>
      </c>
      <c r="I112" s="45"/>
      <c r="J112" s="45">
        <v>5498.2</v>
      </c>
      <c r="K112" s="36"/>
      <c r="L112" s="146"/>
      <c r="M112" s="147"/>
      <c r="N112" s="147"/>
      <c r="O112" s="147"/>
      <c r="P112" s="146"/>
      <c r="Q112" s="147"/>
    </row>
    <row r="113" spans="1:17" ht="21" hidden="1" x14ac:dyDescent="0.2">
      <c r="A113" s="28"/>
      <c r="B113" s="13"/>
      <c r="C113" s="57"/>
      <c r="D113" s="13"/>
      <c r="E113" s="16"/>
      <c r="F113" s="16"/>
      <c r="G113" s="29"/>
      <c r="H113" s="36">
        <v>0</v>
      </c>
      <c r="I113" s="36"/>
      <c r="J113" s="52">
        <v>5498.2</v>
      </c>
      <c r="K113" s="111"/>
      <c r="L113" s="125"/>
      <c r="M113" s="147"/>
      <c r="N113" s="147"/>
      <c r="O113" s="147"/>
      <c r="P113" s="146"/>
      <c r="Q113" s="147"/>
    </row>
    <row r="114" spans="1:17" ht="42" hidden="1" x14ac:dyDescent="0.2">
      <c r="A114" s="47" t="s">
        <v>55</v>
      </c>
      <c r="B114" s="13"/>
      <c r="C114" s="155">
        <v>-4029.1171220000047</v>
      </c>
      <c r="D114" s="13"/>
      <c r="E114" s="16"/>
      <c r="F114" s="16"/>
      <c r="G114" s="30"/>
      <c r="H114" s="36">
        <v>0</v>
      </c>
      <c r="I114" s="36"/>
      <c r="J114" s="52">
        <v>5498.2</v>
      </c>
      <c r="K114" s="111"/>
      <c r="L114" s="125"/>
      <c r="M114" s="147"/>
      <c r="N114" s="147"/>
      <c r="O114" s="147"/>
      <c r="P114" s="146"/>
      <c r="Q114" s="147"/>
    </row>
    <row r="115" spans="1:17" ht="21" hidden="1" x14ac:dyDescent="0.2">
      <c r="A115" s="48" t="s">
        <v>56</v>
      </c>
      <c r="B115" s="13"/>
      <c r="C115" s="57">
        <v>-2.0613512340120765</v>
      </c>
      <c r="D115" s="13"/>
      <c r="E115" s="16"/>
      <c r="F115" s="16"/>
      <c r="G115" s="30"/>
      <c r="H115" s="36">
        <v>0</v>
      </c>
      <c r="I115" s="36"/>
      <c r="J115" s="52">
        <v>5498.2</v>
      </c>
      <c r="K115" s="111"/>
      <c r="L115" s="125"/>
      <c r="M115" s="147"/>
      <c r="N115" s="147"/>
      <c r="O115" s="147"/>
      <c r="P115" s="146"/>
      <c r="Q115" s="147"/>
    </row>
    <row r="116" spans="1:17" ht="21" hidden="1" x14ac:dyDescent="0.2">
      <c r="A116" s="31" t="s">
        <v>51</v>
      </c>
      <c r="B116" s="13"/>
      <c r="C116" s="57">
        <v>-1754.7</v>
      </c>
      <c r="D116" s="13"/>
      <c r="E116" s="16"/>
      <c r="F116" s="16"/>
      <c r="G116" s="30"/>
      <c r="H116" s="36">
        <v>0</v>
      </c>
      <c r="I116" s="36"/>
      <c r="J116" s="52">
        <v>5498.2</v>
      </c>
      <c r="K116" s="111"/>
      <c r="L116" s="125"/>
      <c r="M116" s="147"/>
      <c r="N116" s="147"/>
      <c r="O116" s="147"/>
      <c r="P116" s="146"/>
      <c r="Q116" s="147"/>
    </row>
    <row r="117" spans="1:17" ht="21" hidden="1" x14ac:dyDescent="0.2">
      <c r="A117" s="32" t="s">
        <v>52</v>
      </c>
      <c r="B117" s="33"/>
      <c r="C117" s="156">
        <v>-320.39999999999998</v>
      </c>
      <c r="D117" s="33"/>
      <c r="E117" s="21"/>
      <c r="F117" s="21"/>
      <c r="G117" s="34"/>
      <c r="H117" s="36">
        <v>0</v>
      </c>
      <c r="I117" s="36"/>
      <c r="J117" s="52">
        <v>5498.2</v>
      </c>
      <c r="K117" s="111"/>
      <c r="L117" s="125"/>
      <c r="M117" s="147"/>
      <c r="N117" s="147"/>
      <c r="O117" s="147"/>
      <c r="P117" s="146"/>
      <c r="Q117" s="147"/>
    </row>
    <row r="118" spans="1:17" ht="21" hidden="1" x14ac:dyDescent="0.2">
      <c r="A118" s="49"/>
      <c r="B118" s="1"/>
    </row>
    <row r="119" spans="1:17" hidden="1" x14ac:dyDescent="0.2">
      <c r="C119" s="158">
        <f>C112+1650</f>
        <v>-304.01712200000475</v>
      </c>
      <c r="G119" s="50"/>
    </row>
    <row r="120" spans="1:17" hidden="1" x14ac:dyDescent="0.2"/>
    <row r="121" spans="1:17" ht="42" hidden="1" x14ac:dyDescent="0.2">
      <c r="A121" s="47" t="s">
        <v>59</v>
      </c>
      <c r="B121" s="13"/>
      <c r="C121" s="155">
        <f>C122-C123</f>
        <v>-4823.346596000003</v>
      </c>
      <c r="D121" s="13"/>
      <c r="E121" s="16"/>
      <c r="F121" s="16"/>
      <c r="G121" s="30"/>
      <c r="H121" s="36" t="e">
        <f>Таблица224627910121314574548101415[[#This Row],[Столбец3]]*12.7%</f>
        <v>#VALUE!</v>
      </c>
      <c r="I121" s="36"/>
      <c r="J121" s="52" t="e">
        <f>5498.2-#REF!</f>
        <v>#REF!</v>
      </c>
    </row>
    <row r="122" spans="1:17" ht="21" hidden="1" x14ac:dyDescent="0.2">
      <c r="A122" s="31" t="s">
        <v>60</v>
      </c>
      <c r="B122" s="13"/>
      <c r="C122" s="57">
        <f>C9-C19</f>
        <v>58729.533404000002</v>
      </c>
      <c r="D122" s="13"/>
      <c r="E122" s="16"/>
      <c r="F122" s="16"/>
      <c r="G122" s="30"/>
      <c r="H122" s="36" t="e">
        <f>Таблица224627910121314574548101415[[#This Row],[Столбец3]]*12.7%</f>
        <v>#VALUE!</v>
      </c>
      <c r="I122" s="36"/>
      <c r="J122" s="52" t="e">
        <f>5498.2-#REF!</f>
        <v>#REF!</v>
      </c>
    </row>
    <row r="123" spans="1:17" ht="21" hidden="1" x14ac:dyDescent="0.2">
      <c r="A123" s="32" t="s">
        <v>61</v>
      </c>
      <c r="B123" s="33"/>
      <c r="C123" s="156">
        <f>C21-C107-C108</f>
        <v>63552.880000000005</v>
      </c>
      <c r="D123" s="33"/>
      <c r="E123" s="21"/>
      <c r="F123" s="21"/>
      <c r="G123" s="34"/>
      <c r="H123" s="36" t="e">
        <f>Таблица224627910121314574548101415[[#This Row],[Столбец3]]*12.7%</f>
        <v>#VALUE!</v>
      </c>
      <c r="I123" s="36"/>
      <c r="J123" s="52" t="e">
        <f>5498.2-#REF!</f>
        <v>#REF!</v>
      </c>
    </row>
    <row r="124" spans="1:17" ht="21" hidden="1" x14ac:dyDescent="0.2">
      <c r="A124" s="48" t="s">
        <v>56</v>
      </c>
      <c r="B124" s="13"/>
      <c r="C124" s="57">
        <f>C121*100/C5</f>
        <v>-2.4676898577714126</v>
      </c>
      <c r="D124" s="13"/>
      <c r="E124" s="16"/>
      <c r="F124" s="16"/>
      <c r="G124" s="30"/>
      <c r="H124" s="36" t="e">
        <f>Таблица224627910121314574548101415[[#This Row],[Столбец3]]*12.7%</f>
        <v>#VALUE!</v>
      </c>
      <c r="I124" s="36"/>
      <c r="J124" s="52" t="e">
        <f>5498.2-#REF!</f>
        <v>#REF!</v>
      </c>
    </row>
    <row r="125" spans="1:17" hidden="1" x14ac:dyDescent="0.2"/>
    <row r="126" spans="1:17" hidden="1" x14ac:dyDescent="0.2">
      <c r="C126" s="158"/>
    </row>
    <row r="127" spans="1:17" hidden="1" x14ac:dyDescent="0.2">
      <c r="C127" s="158"/>
    </row>
    <row r="128" spans="1:17" hidden="1" x14ac:dyDescent="0.2">
      <c r="C128" s="158">
        <f>C112+2150.1</f>
        <v>196.08287799999516</v>
      </c>
    </row>
    <row r="129" hidden="1" x14ac:dyDescent="0.2"/>
    <row r="130" hidden="1" x14ac:dyDescent="0.2"/>
  </sheetData>
  <mergeCells count="3">
    <mergeCell ref="A1:G1"/>
    <mergeCell ref="D2:E2"/>
    <mergeCell ref="F2:G2"/>
  </mergeCells>
  <pageMargins left="0.47244094488188981" right="0.31496062992125984" top="0.57999999999999996" bottom="0.68" header="0.52" footer="0.31496062992125984"/>
  <pageSetup paperSize="9" scale="90" fitToHeight="0" orientation="landscape" r:id="rId1"/>
  <headerFooter>
    <oddFooter>&amp;C&amp;P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8"/>
  <sheetViews>
    <sheetView zoomScale="98" zoomScaleNormal="98" zoomScaleSheetLayoutView="100" workbookViewId="0">
      <pane xSplit="1" ySplit="3" topLeftCell="B88" activePane="bottomRight" state="frozen"/>
      <selection pane="topRight" activeCell="B1" sqref="B1"/>
      <selection pane="bottomLeft" activeCell="A4" sqref="A4"/>
      <selection pane="bottomRight" activeCell="C10" sqref="A3:I111"/>
    </sheetView>
  </sheetViews>
  <sheetFormatPr defaultColWidth="9.140625" defaultRowHeight="12.75" x14ac:dyDescent="0.2"/>
  <cols>
    <col min="1" max="1" width="60.28515625" style="62" customWidth="1"/>
    <col min="2" max="2" width="16.5703125" style="77" customWidth="1"/>
    <col min="3" max="3" width="16.5703125" style="76" customWidth="1"/>
    <col min="4" max="4" width="12.7109375" style="62" customWidth="1"/>
    <col min="5" max="5" width="12.28515625" style="62" bestFit="1" customWidth="1"/>
    <col min="6" max="6" width="11" style="62" bestFit="1" customWidth="1"/>
    <col min="7" max="7" width="12.28515625" style="62" bestFit="1" customWidth="1"/>
    <col min="8" max="9" width="11" style="62" bestFit="1" customWidth="1"/>
    <col min="10" max="16384" width="9.140625" style="62"/>
  </cols>
  <sheetData>
    <row r="1" spans="1:9" ht="45.75" customHeight="1" x14ac:dyDescent="0.2">
      <c r="A1" s="176" t="s">
        <v>72</v>
      </c>
      <c r="B1" s="176"/>
      <c r="C1" s="176"/>
      <c r="D1" s="176"/>
      <c r="E1" s="176"/>
      <c r="F1" s="176"/>
      <c r="G1" s="176"/>
      <c r="H1" s="176"/>
      <c r="I1" s="176"/>
    </row>
    <row r="2" spans="1:9" ht="21.75" thickBot="1" x14ac:dyDescent="0.25">
      <c r="A2" s="60"/>
      <c r="B2" s="61"/>
      <c r="C2" s="6"/>
      <c r="D2" s="60"/>
      <c r="E2" s="6"/>
      <c r="F2" s="6"/>
      <c r="G2" s="60"/>
      <c r="H2" s="177" t="s">
        <v>54</v>
      </c>
      <c r="I2" s="177"/>
    </row>
    <row r="3" spans="1:9" ht="54.75" customHeight="1" x14ac:dyDescent="0.2">
      <c r="A3" s="170" t="s">
        <v>46</v>
      </c>
      <c r="B3" s="171" t="s">
        <v>77</v>
      </c>
      <c r="C3" s="171" t="s">
        <v>78</v>
      </c>
      <c r="D3" s="171" t="s">
        <v>62</v>
      </c>
      <c r="E3" s="171" t="s">
        <v>63</v>
      </c>
      <c r="F3" s="171" t="s">
        <v>73</v>
      </c>
      <c r="G3" s="171" t="s">
        <v>74</v>
      </c>
      <c r="H3" s="171" t="s">
        <v>65</v>
      </c>
      <c r="I3" s="172" t="s">
        <v>75</v>
      </c>
    </row>
    <row r="4" spans="1:9" ht="18.75" x14ac:dyDescent="0.2">
      <c r="A4" s="63" t="s">
        <v>17</v>
      </c>
      <c r="B4" s="64">
        <v>221947</v>
      </c>
      <c r="C4" s="64">
        <v>250925</v>
      </c>
      <c r="D4" s="65">
        <v>13.056270190631096</v>
      </c>
      <c r="E4" s="65" t="s">
        <v>47</v>
      </c>
      <c r="F4" s="65" t="s">
        <v>47</v>
      </c>
      <c r="G4" s="65" t="s">
        <v>47</v>
      </c>
      <c r="H4" s="65" t="s">
        <v>47</v>
      </c>
      <c r="I4" s="66" t="s">
        <v>47</v>
      </c>
    </row>
    <row r="5" spans="1:9" ht="26.25" customHeight="1" x14ac:dyDescent="0.2">
      <c r="A5" s="67" t="s">
        <v>14</v>
      </c>
      <c r="B5" s="2">
        <v>13.551110201575781</v>
      </c>
      <c r="C5" s="2">
        <v>13.056270190631096</v>
      </c>
      <c r="D5" s="2" t="s">
        <v>15</v>
      </c>
      <c r="E5" s="2" t="s">
        <v>15</v>
      </c>
      <c r="F5" s="2" t="s">
        <v>15</v>
      </c>
      <c r="G5" s="2" t="s">
        <v>15</v>
      </c>
      <c r="H5" s="2" t="s">
        <v>15</v>
      </c>
      <c r="I5" s="68" t="s">
        <v>15</v>
      </c>
    </row>
    <row r="6" spans="1:9" ht="26.25" customHeight="1" x14ac:dyDescent="0.2">
      <c r="A6" s="67" t="s">
        <v>0</v>
      </c>
      <c r="B6" s="2">
        <v>8.3000000000000007</v>
      </c>
      <c r="C6" s="2">
        <v>8.6</v>
      </c>
      <c r="D6" s="2" t="s">
        <v>15</v>
      </c>
      <c r="E6" s="2" t="s">
        <v>15</v>
      </c>
      <c r="F6" s="2" t="s">
        <v>15</v>
      </c>
      <c r="G6" s="2" t="s">
        <v>15</v>
      </c>
      <c r="H6" s="2" t="s">
        <v>15</v>
      </c>
      <c r="I6" s="68" t="s">
        <v>15</v>
      </c>
    </row>
    <row r="7" spans="1:9" ht="26.25" customHeight="1" x14ac:dyDescent="0.2">
      <c r="A7" s="67" t="s">
        <v>8</v>
      </c>
      <c r="B7" s="2">
        <v>4</v>
      </c>
      <c r="C7" s="2">
        <v>4.9000000000000004</v>
      </c>
      <c r="D7" s="2" t="s">
        <v>15</v>
      </c>
      <c r="E7" s="2" t="s">
        <v>15</v>
      </c>
      <c r="F7" s="2" t="s">
        <v>15</v>
      </c>
      <c r="G7" s="2" t="s">
        <v>15</v>
      </c>
      <c r="H7" s="2" t="s">
        <v>15</v>
      </c>
      <c r="I7" s="68" t="s">
        <v>15</v>
      </c>
    </row>
    <row r="8" spans="1:9" ht="37.5" customHeight="1" x14ac:dyDescent="0.2">
      <c r="A8" s="166" t="s">
        <v>16</v>
      </c>
      <c r="B8" s="164">
        <v>69921.399999999994</v>
      </c>
      <c r="C8" s="164">
        <v>75523.199999999997</v>
      </c>
      <c r="D8" s="164">
        <v>7.5033054546611169</v>
      </c>
      <c r="E8" s="164">
        <v>4880.2371219999914</v>
      </c>
      <c r="F8" s="164">
        <v>8.0115672741106607</v>
      </c>
      <c r="G8" s="164">
        <v>5601.8000000000029</v>
      </c>
      <c r="H8" s="164">
        <v>31.503647267140352</v>
      </c>
      <c r="I8" s="165">
        <v>30.097917704493369</v>
      </c>
    </row>
    <row r="9" spans="1:9" ht="18.75" x14ac:dyDescent="0.2">
      <c r="A9" s="71" t="s">
        <v>22</v>
      </c>
      <c r="B9" s="12">
        <v>54076.1</v>
      </c>
      <c r="C9" s="12">
        <v>59500</v>
      </c>
      <c r="D9" s="12">
        <v>14.543983359422512</v>
      </c>
      <c r="E9" s="12">
        <v>6866.2000000000044</v>
      </c>
      <c r="F9" s="12">
        <v>10.0301242138394</v>
      </c>
      <c r="G9" s="12">
        <v>5423.9000000000015</v>
      </c>
      <c r="H9" s="12">
        <v>24.364420334584384</v>
      </c>
      <c r="I9" s="70">
        <v>23.712264620902658</v>
      </c>
    </row>
    <row r="10" spans="1:9" ht="21" x14ac:dyDescent="0.2">
      <c r="A10" s="72" t="s">
        <v>48</v>
      </c>
      <c r="B10" s="3">
        <v>48015</v>
      </c>
      <c r="C10" s="3">
        <v>52772.2</v>
      </c>
      <c r="D10" s="3">
        <v>14.873367752678362</v>
      </c>
      <c r="E10" s="3">
        <v>6216.8000000000029</v>
      </c>
      <c r="F10" s="3">
        <v>9.9077371654691149</v>
      </c>
      <c r="G10" s="3">
        <v>4757.1999999999971</v>
      </c>
      <c r="H10" s="2">
        <v>21.63354314318283</v>
      </c>
      <c r="I10" s="73">
        <v>21.03106505928066</v>
      </c>
    </row>
    <row r="11" spans="1:9" ht="21" x14ac:dyDescent="0.2">
      <c r="A11" s="72" t="s">
        <v>41</v>
      </c>
      <c r="B11" s="3">
        <v>6061.1</v>
      </c>
      <c r="C11" s="3">
        <v>6727.8</v>
      </c>
      <c r="D11" s="3">
        <v>11.99992608607279</v>
      </c>
      <c r="E11" s="3">
        <v>649.40000000000055</v>
      </c>
      <c r="F11" s="3">
        <v>10.999653528237445</v>
      </c>
      <c r="G11" s="3">
        <v>666.69999999999982</v>
      </c>
      <c r="H11" s="2">
        <v>2.7308771914015506</v>
      </c>
      <c r="I11" s="73">
        <v>2.6811995616219986</v>
      </c>
    </row>
    <row r="12" spans="1:9" s="88" customFormat="1" ht="37.5" x14ac:dyDescent="0.2">
      <c r="A12" s="71" t="s">
        <v>66</v>
      </c>
      <c r="B12" s="12">
        <v>54576.1</v>
      </c>
      <c r="C12" s="12">
        <v>60000</v>
      </c>
      <c r="D12" s="12">
        <v>12.812048476680474</v>
      </c>
      <c r="E12" s="12">
        <v>6198.1999999999971</v>
      </c>
      <c r="F12" s="12">
        <v>9.9382330360725746</v>
      </c>
      <c r="G12" s="12">
        <v>5423.9000000000015</v>
      </c>
      <c r="H12" s="12">
        <v>24.589699342635853</v>
      </c>
      <c r="I12" s="70">
        <v>23.911527348809404</v>
      </c>
    </row>
    <row r="13" spans="1:9" s="88" customFormat="1" ht="21" x14ac:dyDescent="0.2">
      <c r="A13" s="72" t="s">
        <v>48</v>
      </c>
      <c r="B13" s="3">
        <v>48015</v>
      </c>
      <c r="C13" s="3">
        <v>52772.2</v>
      </c>
      <c r="D13" s="3">
        <v>14.873367752678362</v>
      </c>
      <c r="E13" s="3">
        <v>6216.8000000000029</v>
      </c>
      <c r="F13" s="3">
        <v>9.9077371654691149</v>
      </c>
      <c r="G13" s="3">
        <v>4757.1999999999971</v>
      </c>
      <c r="H13" s="2">
        <v>21.63354314318283</v>
      </c>
      <c r="I13" s="73">
        <v>21.03106505928066</v>
      </c>
    </row>
    <row r="14" spans="1:9" s="88" customFormat="1" ht="21" x14ac:dyDescent="0.2">
      <c r="A14" s="72" t="s">
        <v>41</v>
      </c>
      <c r="B14" s="3">
        <v>6061.1</v>
      </c>
      <c r="C14" s="3">
        <v>6727.8</v>
      </c>
      <c r="D14" s="3">
        <v>11.99992608607279</v>
      </c>
      <c r="E14" s="3">
        <v>649.40000000000055</v>
      </c>
      <c r="F14" s="3">
        <v>10.999653528237445</v>
      </c>
      <c r="G14" s="3">
        <v>666.69999999999982</v>
      </c>
      <c r="H14" s="2">
        <v>2.7308771914015506</v>
      </c>
      <c r="I14" s="73">
        <v>2.6811995616219986</v>
      </c>
    </row>
    <row r="15" spans="1:9" s="88" customFormat="1" ht="21" x14ac:dyDescent="0.2">
      <c r="A15" s="72" t="s">
        <v>23</v>
      </c>
      <c r="B15" s="3">
        <v>500</v>
      </c>
      <c r="C15" s="3">
        <v>500</v>
      </c>
      <c r="D15" s="3">
        <v>-57.19178082191781</v>
      </c>
      <c r="E15" s="3">
        <v>-668</v>
      </c>
      <c r="F15" s="3">
        <v>0</v>
      </c>
      <c r="G15" s="3">
        <v>0</v>
      </c>
      <c r="H15" s="2">
        <v>0.22527900805147175</v>
      </c>
      <c r="I15" s="73">
        <v>0.19926272790674504</v>
      </c>
    </row>
    <row r="16" spans="1:9" ht="18.75" x14ac:dyDescent="0.2">
      <c r="A16" s="71" t="s">
        <v>18</v>
      </c>
      <c r="B16" s="12">
        <v>10805.8</v>
      </c>
      <c r="C16" s="12">
        <v>10656.7</v>
      </c>
      <c r="D16" s="12">
        <v>-19.379933988533466</v>
      </c>
      <c r="E16" s="12">
        <v>-2597.5628780000006</v>
      </c>
      <c r="F16" s="12">
        <v>-1.3798145440411531</v>
      </c>
      <c r="G16" s="12">
        <v>-149.09999999999854</v>
      </c>
      <c r="H16" s="12">
        <v>4.8686398104051865</v>
      </c>
      <c r="I16" s="70">
        <v>4.2469662249676201</v>
      </c>
    </row>
    <row r="17" spans="1:9" ht="21" x14ac:dyDescent="0.2">
      <c r="A17" s="72" t="s">
        <v>19</v>
      </c>
      <c r="B17" s="3">
        <v>5428.9</v>
      </c>
      <c r="C17" s="3">
        <v>4859</v>
      </c>
      <c r="D17" s="3">
        <v>-23.447488918042254</v>
      </c>
      <c r="E17" s="3">
        <v>-1662.833404</v>
      </c>
      <c r="F17" s="3">
        <v>-10.497522518373884</v>
      </c>
      <c r="G17" s="3">
        <v>-569.89999999999964</v>
      </c>
      <c r="H17" s="3">
        <v>2.4460344136212697</v>
      </c>
      <c r="I17" s="73">
        <v>1.9364351897977483</v>
      </c>
    </row>
    <row r="18" spans="1:9" ht="21" x14ac:dyDescent="0.2">
      <c r="A18" s="72" t="s">
        <v>20</v>
      </c>
      <c r="B18" s="3">
        <v>5376.9</v>
      </c>
      <c r="C18" s="3">
        <v>5797.7</v>
      </c>
      <c r="D18" s="3">
        <v>-14.80963795245755</v>
      </c>
      <c r="E18" s="3">
        <v>-934.72947400000066</v>
      </c>
      <c r="F18" s="3">
        <v>7.8260707842809012</v>
      </c>
      <c r="G18" s="3">
        <v>420.80000000000018</v>
      </c>
      <c r="H18" s="3">
        <v>2.4226053967839167</v>
      </c>
      <c r="I18" s="73">
        <v>2.3105310351698716</v>
      </c>
    </row>
    <row r="19" spans="1:9" ht="27" customHeight="1" x14ac:dyDescent="0.2">
      <c r="A19" s="69" t="s">
        <v>21</v>
      </c>
      <c r="B19" s="12">
        <v>4539.5</v>
      </c>
      <c r="C19" s="12">
        <v>4866.5</v>
      </c>
      <c r="D19" s="12">
        <v>39.252737814043371</v>
      </c>
      <c r="E19" s="12">
        <v>1279.5999999999999</v>
      </c>
      <c r="F19" s="12">
        <v>7.2034365018173787</v>
      </c>
      <c r="G19" s="12">
        <v>327</v>
      </c>
      <c r="H19" s="12">
        <v>2.0453081140993121</v>
      </c>
      <c r="I19" s="70">
        <v>1.9394241307163496</v>
      </c>
    </row>
    <row r="20" spans="1:9" ht="39.75" customHeight="1" x14ac:dyDescent="0.2">
      <c r="A20" s="163" t="s">
        <v>45</v>
      </c>
      <c r="B20" s="164">
        <v>71345.920373999994</v>
      </c>
      <c r="C20" s="164">
        <v>76677.413273999991</v>
      </c>
      <c r="D20" s="164">
        <v>6.2792737514214991</v>
      </c>
      <c r="E20" s="164">
        <v>4215.3145129999903</v>
      </c>
      <c r="F20" s="164">
        <v>7.4727368741645819</v>
      </c>
      <c r="G20" s="164">
        <v>5331.4928999999975</v>
      </c>
      <c r="H20" s="164">
        <v>32.145476340748012</v>
      </c>
      <c r="I20" s="165">
        <v>30.557901075620205</v>
      </c>
    </row>
    <row r="21" spans="1:9" ht="18.75" x14ac:dyDescent="0.2">
      <c r="A21" s="124" t="s">
        <v>25</v>
      </c>
      <c r="B21" s="12">
        <v>56223.432428999993</v>
      </c>
      <c r="C21" s="12">
        <v>61377.307726999999</v>
      </c>
      <c r="D21" s="12">
        <v>10.915371451921047</v>
      </c>
      <c r="E21" s="12">
        <v>5533.0441689999861</v>
      </c>
      <c r="F21" s="12">
        <v>9.1667745552682476</v>
      </c>
      <c r="G21" s="12">
        <v>5153.8752980000063</v>
      </c>
      <c r="H21" s="12">
        <v>25.331918173708136</v>
      </c>
      <c r="I21" s="70">
        <v>24.460419538507523</v>
      </c>
    </row>
    <row r="22" spans="1:9" ht="21" x14ac:dyDescent="0.2">
      <c r="A22" s="74" t="s">
        <v>31</v>
      </c>
      <c r="B22" s="3">
        <v>17047.176811000001</v>
      </c>
      <c r="C22" s="3">
        <v>17047.176811000001</v>
      </c>
      <c r="D22" s="3">
        <v>0</v>
      </c>
      <c r="E22" s="3">
        <v>0</v>
      </c>
      <c r="F22" s="3">
        <v>0</v>
      </c>
      <c r="G22" s="3">
        <v>0</v>
      </c>
      <c r="H22" s="3">
        <v>7.6807421641202636</v>
      </c>
      <c r="I22" s="73">
        <v>6.7937339089369342</v>
      </c>
    </row>
    <row r="23" spans="1:9" ht="21" x14ac:dyDescent="0.2">
      <c r="A23" s="74" t="s">
        <v>32</v>
      </c>
      <c r="B23" s="3">
        <v>9837.522046</v>
      </c>
      <c r="C23" s="3">
        <v>10998.866816</v>
      </c>
      <c r="D23" s="3">
        <v>1.4764508596288692</v>
      </c>
      <c r="E23" s="3">
        <v>143.13289199999963</v>
      </c>
      <c r="F23" s="3">
        <v>11.805257102038297</v>
      </c>
      <c r="G23" s="3">
        <v>1161.3447699999997</v>
      </c>
      <c r="H23" s="3">
        <v>4.4323744164147296</v>
      </c>
      <c r="I23" s="73">
        <v>4.3833284112782698</v>
      </c>
    </row>
    <row r="24" spans="1:9" ht="18.75" x14ac:dyDescent="0.2">
      <c r="A24" s="124" t="s">
        <v>30</v>
      </c>
      <c r="B24" s="12">
        <v>10806.054923</v>
      </c>
      <c r="C24" s="12">
        <v>10656.664029</v>
      </c>
      <c r="D24" s="12">
        <v>-19.378032055396829</v>
      </c>
      <c r="E24" s="12">
        <v>-2597.3079549999984</v>
      </c>
      <c r="F24" s="12">
        <v>-1.3824739469168463</v>
      </c>
      <c r="G24" s="12">
        <v>-149.39089400000012</v>
      </c>
      <c r="H24" s="12">
        <v>4.8687546680063249</v>
      </c>
      <c r="I24" s="70">
        <v>4.2469518896084493</v>
      </c>
    </row>
    <row r="25" spans="1:9" ht="21" x14ac:dyDescent="0.2">
      <c r="A25" s="74" t="s">
        <v>33</v>
      </c>
      <c r="B25" s="2">
        <v>5428.9</v>
      </c>
      <c r="C25" s="2">
        <v>4859</v>
      </c>
      <c r="D25" s="2">
        <v>-23.447488918042254</v>
      </c>
      <c r="E25" s="2">
        <v>-1662.833404</v>
      </c>
      <c r="F25" s="2">
        <v>-10.497522518373884</v>
      </c>
      <c r="G25" s="2">
        <v>-569.89999999999964</v>
      </c>
      <c r="H25" s="2">
        <v>2.4460344136212697</v>
      </c>
      <c r="I25" s="68">
        <v>1.9364351897977483</v>
      </c>
    </row>
    <row r="26" spans="1:9" ht="23.25" customHeight="1" x14ac:dyDescent="0.2">
      <c r="A26" s="74" t="s">
        <v>34</v>
      </c>
      <c r="B26" s="2">
        <v>5376.9</v>
      </c>
      <c r="C26" s="2">
        <v>5797.7</v>
      </c>
      <c r="D26" s="2">
        <v>-14.80963795245755</v>
      </c>
      <c r="E26" s="2">
        <v>-934.72947400000066</v>
      </c>
      <c r="F26" s="2">
        <v>7.8260707842809012</v>
      </c>
      <c r="G26" s="2">
        <v>420.80000000000018</v>
      </c>
      <c r="H26" s="2">
        <v>2.4226053967839167</v>
      </c>
      <c r="I26" s="68">
        <v>2.3105310351698716</v>
      </c>
    </row>
    <row r="27" spans="1:9" ht="28.5" customHeight="1" x14ac:dyDescent="0.2">
      <c r="A27" s="124" t="s">
        <v>27</v>
      </c>
      <c r="B27" s="12">
        <v>4316.4330220000002</v>
      </c>
      <c r="C27" s="12">
        <v>4643.4415179999996</v>
      </c>
      <c r="D27" s="12">
        <v>42.134985559531515</v>
      </c>
      <c r="E27" s="12">
        <v>1279.5782990000002</v>
      </c>
      <c r="F27" s="12">
        <v>7.5758964481390478</v>
      </c>
      <c r="G27" s="12">
        <v>327.00849599999947</v>
      </c>
      <c r="H27" s="12">
        <v>1.9448034990335532</v>
      </c>
      <c r="I27" s="70">
        <v>1.8505296475042343</v>
      </c>
    </row>
    <row r="28" spans="1:9" ht="35.25" customHeight="1" x14ac:dyDescent="0.2">
      <c r="A28" s="163" t="s">
        <v>11</v>
      </c>
      <c r="B28" s="164">
        <v>2697.2535979999998</v>
      </c>
      <c r="C28" s="164">
        <v>2897.8355329999999</v>
      </c>
      <c r="D28" s="164">
        <v>7.017122590999719</v>
      </c>
      <c r="E28" s="164">
        <v>176.85916699999962</v>
      </c>
      <c r="F28" s="164">
        <v>7.4365248840053653</v>
      </c>
      <c r="G28" s="164">
        <v>200.58193500000016</v>
      </c>
      <c r="H28" s="164">
        <v>1.2152692300414061</v>
      </c>
      <c r="I28" s="165">
        <v>1.1548612266613529</v>
      </c>
    </row>
    <row r="29" spans="1:9" ht="18.75" x14ac:dyDescent="0.2">
      <c r="A29" s="75" t="s">
        <v>25</v>
      </c>
      <c r="B29" s="2">
        <v>1992.914436</v>
      </c>
      <c r="C29" s="2">
        <v>2178.3864859999999</v>
      </c>
      <c r="D29" s="2">
        <v>6.7134223533941793</v>
      </c>
      <c r="E29" s="2">
        <v>125.37575900000002</v>
      </c>
      <c r="F29" s="2">
        <v>9.3065736616501482</v>
      </c>
      <c r="G29" s="2">
        <v>185.47204999999985</v>
      </c>
      <c r="H29" s="2">
        <v>0.87781818136762391</v>
      </c>
      <c r="I29" s="68">
        <v>0.8681424672710969</v>
      </c>
    </row>
    <row r="30" spans="1:9" ht="21" x14ac:dyDescent="0.2">
      <c r="A30" s="74" t="s">
        <v>31</v>
      </c>
      <c r="B30" s="2">
        <v>944.71352899999999</v>
      </c>
      <c r="C30" s="2">
        <v>944.71352899999999</v>
      </c>
      <c r="D30" s="2">
        <v>0</v>
      </c>
      <c r="E30" s="2">
        <v>0</v>
      </c>
      <c r="F30" s="2">
        <v>0</v>
      </c>
      <c r="G30" s="2">
        <v>0</v>
      </c>
      <c r="H30" s="2">
        <v>0.42564825341185064</v>
      </c>
      <c r="I30" s="68">
        <v>0.37649238975789578</v>
      </c>
    </row>
    <row r="31" spans="1:9" ht="21" x14ac:dyDescent="0.2">
      <c r="A31" s="74" t="s">
        <v>32</v>
      </c>
      <c r="B31" s="2">
        <v>175.8167</v>
      </c>
      <c r="C31" s="2">
        <v>238.5667</v>
      </c>
      <c r="D31" s="2">
        <v>24.036445472888119</v>
      </c>
      <c r="E31" s="2">
        <v>34.070699999999988</v>
      </c>
      <c r="F31" s="2">
        <v>35.690580018849175</v>
      </c>
      <c r="G31" s="2">
        <v>62.75</v>
      </c>
      <c r="H31" s="2">
        <v>7.9215623549766384E-2</v>
      </c>
      <c r="I31" s="68">
        <v>9.5074902859420135E-2</v>
      </c>
    </row>
    <row r="32" spans="1:9" ht="18.75" x14ac:dyDescent="0.2">
      <c r="A32" s="75" t="s">
        <v>26</v>
      </c>
      <c r="B32" s="2">
        <v>213.49831900000001</v>
      </c>
      <c r="C32" s="2">
        <v>204.35358299999999</v>
      </c>
      <c r="D32" s="2">
        <v>-28.837604311185871</v>
      </c>
      <c r="E32" s="2">
        <v>-86.517324000000002</v>
      </c>
      <c r="F32" s="2">
        <v>-4.2832824365235496</v>
      </c>
      <c r="G32" s="2">
        <v>-9.1447360000000231</v>
      </c>
      <c r="H32" s="2">
        <v>9.619337904995337E-2</v>
      </c>
      <c r="I32" s="68">
        <v>8.144010481219488E-2</v>
      </c>
    </row>
    <row r="33" spans="1:9" ht="18.75" x14ac:dyDescent="0.2">
      <c r="A33" s="75" t="s">
        <v>27</v>
      </c>
      <c r="B33" s="2">
        <v>490.84084300000001</v>
      </c>
      <c r="C33" s="2">
        <v>515.09546399999999</v>
      </c>
      <c r="D33" s="2">
        <v>39.111407036146204</v>
      </c>
      <c r="E33" s="2">
        <v>138.00073200000003</v>
      </c>
      <c r="F33" s="2">
        <v>4.94144310643685</v>
      </c>
      <c r="G33" s="2">
        <v>24.254620999999986</v>
      </c>
      <c r="H33" s="2">
        <v>0.22115227644437635</v>
      </c>
      <c r="I33" s="68">
        <v>0.20527865457806116</v>
      </c>
    </row>
    <row r="34" spans="1:9" ht="37.5" x14ac:dyDescent="0.2">
      <c r="A34" s="163" t="s">
        <v>28</v>
      </c>
      <c r="B34" s="164">
        <v>6379.9956069999989</v>
      </c>
      <c r="C34" s="164">
        <v>6854.4455699999999</v>
      </c>
      <c r="D34" s="164">
        <v>7.0171225742699619</v>
      </c>
      <c r="E34" s="164">
        <v>418.33689899999899</v>
      </c>
      <c r="F34" s="164">
        <v>7.4365249167169338</v>
      </c>
      <c r="G34" s="164">
        <v>474.44996300000093</v>
      </c>
      <c r="H34" s="164">
        <v>2.874558163435414</v>
      </c>
      <c r="I34" s="165">
        <v>2.731671045133008</v>
      </c>
    </row>
    <row r="35" spans="1:9" ht="33" customHeight="1" x14ac:dyDescent="0.2">
      <c r="A35" s="163" t="s">
        <v>29</v>
      </c>
      <c r="B35" s="164">
        <v>31564.787463999994</v>
      </c>
      <c r="C35" s="164">
        <v>33911.821639000002</v>
      </c>
      <c r="D35" s="164">
        <v>7.0202119959110973</v>
      </c>
      <c r="E35" s="164">
        <v>2070.5574719999931</v>
      </c>
      <c r="F35" s="164">
        <v>7.4356089920669604</v>
      </c>
      <c r="G35" s="164">
        <v>2347.034175000008</v>
      </c>
      <c r="H35" s="164">
        <v>14.221768018490899</v>
      </c>
      <c r="I35" s="165">
        <v>13.514724176148253</v>
      </c>
    </row>
    <row r="36" spans="1:9" ht="18.75" x14ac:dyDescent="0.2">
      <c r="A36" s="75" t="s">
        <v>25</v>
      </c>
      <c r="B36" s="2">
        <v>27297.831307999997</v>
      </c>
      <c r="C36" s="2">
        <v>29390.612297</v>
      </c>
      <c r="D36" s="2">
        <v>5.3959233039682033</v>
      </c>
      <c r="E36" s="2">
        <v>1397.5588379999936</v>
      </c>
      <c r="F36" s="2">
        <v>7.6664734476056537</v>
      </c>
      <c r="G36" s="2">
        <v>2092.7809890000026</v>
      </c>
      <c r="H36" s="2">
        <v>12.299256718045298</v>
      </c>
      <c r="I36" s="68">
        <v>11.712907162299492</v>
      </c>
    </row>
    <row r="37" spans="1:9" ht="21" x14ac:dyDescent="0.2">
      <c r="A37" s="74" t="s">
        <v>31</v>
      </c>
      <c r="B37" s="3">
        <v>12593.084346</v>
      </c>
      <c r="C37" s="3">
        <v>12593.084346</v>
      </c>
      <c r="D37" s="3">
        <v>0</v>
      </c>
      <c r="E37" s="3">
        <v>0</v>
      </c>
      <c r="F37" s="3">
        <v>0</v>
      </c>
      <c r="G37" s="3">
        <v>0</v>
      </c>
      <c r="H37" s="2">
        <v>5.6739150995507934</v>
      </c>
      <c r="I37" s="73">
        <v>5.0186646790873768</v>
      </c>
    </row>
    <row r="38" spans="1:9" ht="21" x14ac:dyDescent="0.2">
      <c r="A38" s="74" t="s">
        <v>32</v>
      </c>
      <c r="B38" s="3">
        <v>1439.521</v>
      </c>
      <c r="C38" s="3">
        <v>1629.9819000000002</v>
      </c>
      <c r="D38" s="3">
        <v>-12.902573919798925</v>
      </c>
      <c r="E38" s="3">
        <v>-213.25</v>
      </c>
      <c r="F38" s="3">
        <v>13.230852484958561</v>
      </c>
      <c r="G38" s="3">
        <v>190.46090000000027</v>
      </c>
      <c r="H38" s="2">
        <v>0.64858772589852531</v>
      </c>
      <c r="I38" s="73">
        <v>0.64958927966523872</v>
      </c>
    </row>
    <row r="39" spans="1:9" ht="18.75" x14ac:dyDescent="0.2">
      <c r="A39" s="75" t="s">
        <v>26</v>
      </c>
      <c r="B39" s="2">
        <v>1486.1150409999998</v>
      </c>
      <c r="C39" s="2">
        <v>1483.7816750000002</v>
      </c>
      <c r="D39" s="2">
        <v>-2.7994142057764577</v>
      </c>
      <c r="E39" s="2">
        <v>-42.800684000000274</v>
      </c>
      <c r="F39" s="2">
        <v>-0.15701112872321232</v>
      </c>
      <c r="G39" s="2">
        <v>-2.3333659999996144</v>
      </c>
      <c r="H39" s="2">
        <v>0.66958104457370449</v>
      </c>
      <c r="I39" s="68">
        <v>0.59132476835707881</v>
      </c>
    </row>
    <row r="40" spans="1:9" ht="18.75" x14ac:dyDescent="0.2">
      <c r="A40" s="75" t="s">
        <v>27</v>
      </c>
      <c r="B40" s="2">
        <v>2780.8411150000002</v>
      </c>
      <c r="C40" s="2">
        <v>3037.4276669999999</v>
      </c>
      <c r="D40" s="2">
        <v>34.662703633402572</v>
      </c>
      <c r="E40" s="2">
        <v>715.79931800000031</v>
      </c>
      <c r="F40" s="2">
        <v>9.2269403892210562</v>
      </c>
      <c r="G40" s="2">
        <v>256.58655199999976</v>
      </c>
      <c r="H40" s="2">
        <v>1.2529302558718975</v>
      </c>
      <c r="I40" s="68">
        <v>1.2104922454916809</v>
      </c>
    </row>
    <row r="41" spans="1:9" ht="27" customHeight="1" x14ac:dyDescent="0.2">
      <c r="A41" s="163" t="s">
        <v>1</v>
      </c>
      <c r="B41" s="164">
        <v>14637.029452999997</v>
      </c>
      <c r="C41" s="164">
        <v>15725.516763000001</v>
      </c>
      <c r="D41" s="164">
        <v>7.0171159935588321</v>
      </c>
      <c r="E41" s="164">
        <v>959.75052699999833</v>
      </c>
      <c r="F41" s="164">
        <v>7.4365315277609767</v>
      </c>
      <c r="G41" s="164">
        <v>1088.4873100000041</v>
      </c>
      <c r="H41" s="164">
        <v>6.5948309519840302</v>
      </c>
      <c r="I41" s="165">
        <v>6.2670187358772544</v>
      </c>
    </row>
    <row r="42" spans="1:9" ht="18.75" x14ac:dyDescent="0.2">
      <c r="A42" s="75" t="s">
        <v>25</v>
      </c>
      <c r="B42" s="2">
        <v>12015.100279999999</v>
      </c>
      <c r="C42" s="2">
        <v>12758.359516</v>
      </c>
      <c r="D42" s="2">
        <v>5.396872257979652</v>
      </c>
      <c r="E42" s="2">
        <v>615.23610699999881</v>
      </c>
      <c r="F42" s="2">
        <v>6.1860427185714855</v>
      </c>
      <c r="G42" s="2">
        <v>743.25923600000169</v>
      </c>
      <c r="H42" s="2">
        <v>5.41349974543472</v>
      </c>
      <c r="I42" s="68">
        <v>5.0845310415462786</v>
      </c>
    </row>
    <row r="43" spans="1:9" ht="21" x14ac:dyDescent="0.2">
      <c r="A43" s="74" t="s">
        <v>31</v>
      </c>
      <c r="B43" s="25">
        <v>8793.1028420000002</v>
      </c>
      <c r="C43" s="25">
        <v>8793.1028420000002</v>
      </c>
      <c r="D43" s="2">
        <v>0</v>
      </c>
      <c r="E43" s="2">
        <v>0</v>
      </c>
      <c r="F43" s="2">
        <v>0</v>
      </c>
      <c r="G43" s="2">
        <v>0</v>
      </c>
      <c r="H43" s="2">
        <v>3.9618029718806742</v>
      </c>
      <c r="I43" s="68">
        <v>3.5042753181229451</v>
      </c>
    </row>
    <row r="44" spans="1:9" ht="21" x14ac:dyDescent="0.2">
      <c r="A44" s="74" t="s">
        <v>32</v>
      </c>
      <c r="B44" s="2">
        <v>535.97299999999996</v>
      </c>
      <c r="C44" s="2">
        <v>629.02390000000003</v>
      </c>
      <c r="D44" s="2">
        <v>3.2948078253613176</v>
      </c>
      <c r="E44" s="2">
        <v>17.096000000000004</v>
      </c>
      <c r="F44" s="2">
        <v>17.361117071195764</v>
      </c>
      <c r="G44" s="2">
        <v>93.05090000000007</v>
      </c>
      <c r="H44" s="2">
        <v>0.24148693156474293</v>
      </c>
      <c r="I44" s="68">
        <v>0.25068203646507919</v>
      </c>
    </row>
    <row r="45" spans="1:9" ht="18.75" x14ac:dyDescent="0.2">
      <c r="A45" s="75" t="s">
        <v>26</v>
      </c>
      <c r="B45" s="2">
        <v>794.74619299999995</v>
      </c>
      <c r="C45" s="2">
        <v>959.91641200000004</v>
      </c>
      <c r="D45" s="2">
        <v>-8.4968723787567342</v>
      </c>
      <c r="E45" s="2">
        <v>-73.799193000000059</v>
      </c>
      <c r="F45" s="2">
        <v>20.78276315819987</v>
      </c>
      <c r="G45" s="2">
        <v>165.17021900000009</v>
      </c>
      <c r="H45" s="2">
        <v>0.35807926802344703</v>
      </c>
      <c r="I45" s="68">
        <v>0.38255112563514998</v>
      </c>
    </row>
    <row r="46" spans="1:9" ht="18.75" x14ac:dyDescent="0.2">
      <c r="A46" s="75" t="s">
        <v>27</v>
      </c>
      <c r="B46" s="2">
        <v>1827.18298</v>
      </c>
      <c r="C46" s="2">
        <v>2007.2408350000001</v>
      </c>
      <c r="D46" s="2">
        <v>29.691440725320291</v>
      </c>
      <c r="E46" s="2">
        <v>418.31361300000003</v>
      </c>
      <c r="F46" s="2">
        <v>9.8543964655362544</v>
      </c>
      <c r="G46" s="2">
        <v>180.05785500000002</v>
      </c>
      <c r="H46" s="2">
        <v>0.82325193852586431</v>
      </c>
      <c r="I46" s="68">
        <v>0.79993656869582552</v>
      </c>
    </row>
    <row r="47" spans="1:9" ht="24" customHeight="1" x14ac:dyDescent="0.2">
      <c r="A47" s="163" t="s">
        <v>42</v>
      </c>
      <c r="B47" s="164">
        <v>5380.8220600000004</v>
      </c>
      <c r="C47" s="164">
        <v>5780.9682339999999</v>
      </c>
      <c r="D47" s="164">
        <v>7.0171225618135935</v>
      </c>
      <c r="E47" s="164">
        <v>352.82099699999981</v>
      </c>
      <c r="F47" s="164">
        <v>7.4365249312853052</v>
      </c>
      <c r="G47" s="164">
        <v>400.14617399999952</v>
      </c>
      <c r="H47" s="164">
        <v>2.4243725123565536</v>
      </c>
      <c r="I47" s="165">
        <v>2.3038630004981568</v>
      </c>
    </row>
    <row r="48" spans="1:9" ht="18.75" x14ac:dyDescent="0.2">
      <c r="A48" s="75" t="s">
        <v>25</v>
      </c>
      <c r="B48" s="2">
        <v>4261.0498219999999</v>
      </c>
      <c r="C48" s="2">
        <v>4708.7174850000001</v>
      </c>
      <c r="D48" s="2">
        <v>1.0715511875731778</v>
      </c>
      <c r="E48" s="2">
        <v>45.175253999999768</v>
      </c>
      <c r="F48" s="2">
        <v>10.506041508566071</v>
      </c>
      <c r="G48" s="2">
        <v>447.66766300000018</v>
      </c>
      <c r="H48" s="2">
        <v>1.9198501543161204</v>
      </c>
      <c r="I48" s="68">
        <v>1.8765437820065758</v>
      </c>
    </row>
    <row r="49" spans="1:9" ht="21" x14ac:dyDescent="0.2">
      <c r="A49" s="74" t="s">
        <v>31</v>
      </c>
      <c r="B49" s="2">
        <v>3118.9820810000001</v>
      </c>
      <c r="C49" s="2">
        <v>3118.9820810000001</v>
      </c>
      <c r="D49" s="2">
        <v>0</v>
      </c>
      <c r="E49" s="2">
        <v>0</v>
      </c>
      <c r="F49" s="2">
        <v>0</v>
      </c>
      <c r="G49" s="2">
        <v>0</v>
      </c>
      <c r="H49" s="2">
        <v>1.4052823786759903</v>
      </c>
      <c r="I49" s="68">
        <v>1.2429937555046329</v>
      </c>
    </row>
    <row r="50" spans="1:9" ht="21" x14ac:dyDescent="0.2">
      <c r="A50" s="74" t="s">
        <v>32</v>
      </c>
      <c r="B50" s="2">
        <v>174.36199999999999</v>
      </c>
      <c r="C50" s="2">
        <v>224.27199999999999</v>
      </c>
      <c r="D50" s="2">
        <v>12.961679245894217</v>
      </c>
      <c r="E50" s="2">
        <v>20.007000000000005</v>
      </c>
      <c r="F50" s="2">
        <v>28.624356224406682</v>
      </c>
      <c r="G50" s="2">
        <v>49.91</v>
      </c>
      <c r="H50" s="2">
        <v>7.8560196803741433E-2</v>
      </c>
      <c r="I50" s="68">
        <v>8.9378101026203041E-2</v>
      </c>
    </row>
    <row r="51" spans="1:9" ht="18.75" x14ac:dyDescent="0.2">
      <c r="A51" s="75" t="s">
        <v>26</v>
      </c>
      <c r="B51" s="2">
        <v>452.83316600000001</v>
      </c>
      <c r="C51" s="2">
        <v>341.14184499999999</v>
      </c>
      <c r="D51" s="2">
        <v>15.434440647685179</v>
      </c>
      <c r="E51" s="2">
        <v>60.547151999999983</v>
      </c>
      <c r="F51" s="2">
        <v>-24.665004550483843</v>
      </c>
      <c r="G51" s="2">
        <v>-111.69132100000002</v>
      </c>
      <c r="H51" s="2">
        <v>0.20402761289857488</v>
      </c>
      <c r="I51" s="68">
        <v>0.13595370927567996</v>
      </c>
    </row>
    <row r="52" spans="1:9" ht="18.75" x14ac:dyDescent="0.2">
      <c r="A52" s="75" t="s">
        <v>27</v>
      </c>
      <c r="B52" s="2">
        <v>666.93907200000001</v>
      </c>
      <c r="C52" s="2">
        <v>731.10890400000005</v>
      </c>
      <c r="D52" s="2">
        <v>58.855351540053135</v>
      </c>
      <c r="E52" s="2">
        <v>247.098591</v>
      </c>
      <c r="F52" s="2">
        <v>9.621543360410584</v>
      </c>
      <c r="G52" s="2">
        <v>64.169832000000042</v>
      </c>
      <c r="H52" s="2">
        <v>0.3004947451418582</v>
      </c>
      <c r="I52" s="68">
        <v>0.29136550921590121</v>
      </c>
    </row>
    <row r="53" spans="1:9" ht="18.75" x14ac:dyDescent="0.2">
      <c r="A53" s="163" t="s">
        <v>2</v>
      </c>
      <c r="B53" s="164">
        <v>9089.2587029999977</v>
      </c>
      <c r="C53" s="164">
        <v>9764.893613000002</v>
      </c>
      <c r="D53" s="164">
        <v>7.0278627615933544</v>
      </c>
      <c r="E53" s="164">
        <v>596.83582499999648</v>
      </c>
      <c r="F53" s="164">
        <v>7.4333334772064887</v>
      </c>
      <c r="G53" s="164">
        <v>675.63491000000431</v>
      </c>
      <c r="H53" s="164">
        <v>4.095238369070092</v>
      </c>
      <c r="I53" s="165">
        <v>3.8915586780910636</v>
      </c>
    </row>
    <row r="54" spans="1:9" ht="18.75" x14ac:dyDescent="0.2">
      <c r="A54" s="75" t="s">
        <v>25</v>
      </c>
      <c r="B54" s="2">
        <v>8763.9517789999991</v>
      </c>
      <c r="C54" s="2">
        <v>9523.4241180000008</v>
      </c>
      <c r="D54" s="2">
        <v>7.8476395535549699</v>
      </c>
      <c r="E54" s="2">
        <v>637.71756999999889</v>
      </c>
      <c r="F54" s="2">
        <v>8.6658662456340068</v>
      </c>
      <c r="G54" s="2">
        <v>759.47233900000174</v>
      </c>
      <c r="H54" s="2">
        <v>3.9486687267681018</v>
      </c>
      <c r="I54" s="68">
        <v>3.7953269375311347</v>
      </c>
    </row>
    <row r="55" spans="1:9" ht="21" x14ac:dyDescent="0.2">
      <c r="A55" s="74" t="s">
        <v>31</v>
      </c>
      <c r="B55" s="2">
        <v>171.32634999999999</v>
      </c>
      <c r="C55" s="2">
        <v>171.32634999999999</v>
      </c>
      <c r="D55" s="2">
        <v>0</v>
      </c>
      <c r="E55" s="2">
        <v>0</v>
      </c>
      <c r="F55" s="2">
        <v>0</v>
      </c>
      <c r="G55" s="2">
        <v>0</v>
      </c>
      <c r="H55" s="2">
        <v>7.719246036215853E-2</v>
      </c>
      <c r="I55" s="68">
        <v>6.8277911726611532E-2</v>
      </c>
    </row>
    <row r="56" spans="1:9" ht="21" x14ac:dyDescent="0.2">
      <c r="A56" s="74" t="s">
        <v>32</v>
      </c>
      <c r="B56" s="2">
        <v>25.2</v>
      </c>
      <c r="C56" s="2">
        <v>26.2</v>
      </c>
      <c r="D56" s="2">
        <v>-14.285714285714278</v>
      </c>
      <c r="E56" s="2">
        <v>-4.1999999999999993</v>
      </c>
      <c r="F56" s="2">
        <v>3.9682539682539755</v>
      </c>
      <c r="G56" s="2">
        <v>1</v>
      </c>
      <c r="H56" s="2">
        <v>1.1354062005794176E-2</v>
      </c>
      <c r="I56" s="68">
        <v>1.044136694231344E-2</v>
      </c>
    </row>
    <row r="57" spans="1:9" ht="18.75" x14ac:dyDescent="0.2">
      <c r="A57" s="75" t="s">
        <v>26</v>
      </c>
      <c r="B57" s="2">
        <v>99.965417000000002</v>
      </c>
      <c r="C57" s="2">
        <v>5.288818</v>
      </c>
      <c r="D57" s="2">
        <v>-46.327438702367871</v>
      </c>
      <c r="E57" s="2">
        <v>-86.285088999999999</v>
      </c>
      <c r="F57" s="2">
        <v>-94.70935233531813</v>
      </c>
      <c r="G57" s="2">
        <v>-94.676598999999996</v>
      </c>
      <c r="H57" s="2">
        <v>4.504021996242346E-2</v>
      </c>
      <c r="I57" s="68">
        <v>2.1077286041645909E-3</v>
      </c>
    </row>
    <row r="58" spans="1:9" ht="18.75" x14ac:dyDescent="0.2">
      <c r="A58" s="75" t="s">
        <v>27</v>
      </c>
      <c r="B58" s="2">
        <v>225.34150700000001</v>
      </c>
      <c r="C58" s="2">
        <v>236.180677</v>
      </c>
      <c r="D58" s="2">
        <v>25.232748430359379</v>
      </c>
      <c r="E58" s="2">
        <v>45.403344000000004</v>
      </c>
      <c r="F58" s="2">
        <v>4.8101080641126543</v>
      </c>
      <c r="G58" s="2">
        <v>10.839169999999996</v>
      </c>
      <c r="H58" s="2">
        <v>0.10152942233956756</v>
      </c>
      <c r="I58" s="68">
        <v>9.4124011955763684E-2</v>
      </c>
    </row>
    <row r="59" spans="1:9" ht="24" customHeight="1" x14ac:dyDescent="0.2">
      <c r="A59" s="163" t="s">
        <v>9</v>
      </c>
      <c r="B59" s="164">
        <v>2457.6772479999995</v>
      </c>
      <c r="C59" s="164">
        <v>2640.4430289999996</v>
      </c>
      <c r="D59" s="164">
        <v>7.0171225606577394</v>
      </c>
      <c r="E59" s="164">
        <v>161.15012299999944</v>
      </c>
      <c r="F59" s="164">
        <v>7.4365249199719159</v>
      </c>
      <c r="G59" s="164">
        <v>182.76578100000006</v>
      </c>
      <c r="H59" s="164">
        <v>1.1073261850802216</v>
      </c>
      <c r="I59" s="165">
        <v>1.0522837616817773</v>
      </c>
    </row>
    <row r="60" spans="1:9" ht="18.75" x14ac:dyDescent="0.2">
      <c r="A60" s="75" t="s">
        <v>25</v>
      </c>
      <c r="B60" s="2">
        <v>2257.7294269999998</v>
      </c>
      <c r="C60" s="2">
        <v>2400.1111779999997</v>
      </c>
      <c r="D60" s="2">
        <v>4.6068632309198563</v>
      </c>
      <c r="E60" s="2">
        <v>99.42990699999973</v>
      </c>
      <c r="F60" s="2">
        <v>6.3064133946817691</v>
      </c>
      <c r="G60" s="2">
        <v>142.38175099999989</v>
      </c>
      <c r="H60" s="2">
        <v>1.0172380915263552</v>
      </c>
      <c r="I60" s="68">
        <v>0.95650540121550254</v>
      </c>
    </row>
    <row r="61" spans="1:9" ht="21" x14ac:dyDescent="0.2">
      <c r="A61" s="74" t="s">
        <v>31</v>
      </c>
      <c r="B61" s="2">
        <v>509.67307299999999</v>
      </c>
      <c r="C61" s="2">
        <v>509.67307299999999</v>
      </c>
      <c r="D61" s="2">
        <v>0</v>
      </c>
      <c r="E61" s="2">
        <v>0</v>
      </c>
      <c r="F61" s="2">
        <v>0</v>
      </c>
      <c r="G61" s="2">
        <v>0</v>
      </c>
      <c r="H61" s="2">
        <v>0.22963728863197069</v>
      </c>
      <c r="I61" s="68">
        <v>0.20311769373318719</v>
      </c>
    </row>
    <row r="62" spans="1:9" ht="21" x14ac:dyDescent="0.2">
      <c r="A62" s="74" t="s">
        <v>32</v>
      </c>
      <c r="B62" s="2">
        <v>703.98599999999999</v>
      </c>
      <c r="C62" s="2">
        <v>750.48599999999999</v>
      </c>
      <c r="D62" s="2">
        <v>-25.907051494570794</v>
      </c>
      <c r="E62" s="2">
        <v>-246.15300000000002</v>
      </c>
      <c r="F62" s="2">
        <v>6.6052449906674298</v>
      </c>
      <c r="G62" s="2">
        <v>46.5</v>
      </c>
      <c r="H62" s="2">
        <v>0.31718653552424675</v>
      </c>
      <c r="I62" s="68">
        <v>0.29908777523164293</v>
      </c>
    </row>
    <row r="63" spans="1:9" ht="18.75" x14ac:dyDescent="0.2">
      <c r="A63" s="75" t="s">
        <v>26</v>
      </c>
      <c r="B63" s="2">
        <v>138.57026500000001</v>
      </c>
      <c r="C63" s="2">
        <v>177.43459999999999</v>
      </c>
      <c r="D63" s="2">
        <v>69.331294437083528</v>
      </c>
      <c r="E63" s="2">
        <v>56.736446000000001</v>
      </c>
      <c r="F63" s="2">
        <v>28.046662824813097</v>
      </c>
      <c r="G63" s="2">
        <v>38.864334999999983</v>
      </c>
      <c r="H63" s="2">
        <v>6.2433943689259148E-2</v>
      </c>
      <c r="I63" s="68">
        <v>7.0712204842084292E-2</v>
      </c>
    </row>
    <row r="64" spans="1:9" ht="18.75" x14ac:dyDescent="0.2">
      <c r="A64" s="75" t="s">
        <v>27</v>
      </c>
      <c r="B64" s="2">
        <v>61.377555999999998</v>
      </c>
      <c r="C64" s="2">
        <v>62.897250999999997</v>
      </c>
      <c r="D64" s="2">
        <v>8.8374453171134775</v>
      </c>
      <c r="E64" s="2">
        <v>4.9837699999999998</v>
      </c>
      <c r="F64" s="2">
        <v>2.4759783527385792</v>
      </c>
      <c r="G64" s="2">
        <v>1.5196949999999987</v>
      </c>
      <c r="H64" s="2">
        <v>2.7654149864607316E-2</v>
      </c>
      <c r="I64" s="68">
        <v>2.5066155624190491E-2</v>
      </c>
    </row>
    <row r="65" spans="1:9" ht="24" customHeight="1" x14ac:dyDescent="0.2">
      <c r="A65" s="163" t="s">
        <v>12</v>
      </c>
      <c r="B65" s="164">
        <v>21428.363636999999</v>
      </c>
      <c r="C65" s="164">
        <v>22670.655435000004</v>
      </c>
      <c r="D65" s="164">
        <v>-2.1205719451049703</v>
      </c>
      <c r="E65" s="164">
        <v>-464.24859300000026</v>
      </c>
      <c r="F65" s="164">
        <v>5.7974179412139506</v>
      </c>
      <c r="G65" s="164">
        <v>1242.2917980000057</v>
      </c>
      <c r="H65" s="164">
        <v>9.654721008619175</v>
      </c>
      <c r="I65" s="165">
        <v>9.0348332908239524</v>
      </c>
    </row>
    <row r="66" spans="1:9" ht="18.75" x14ac:dyDescent="0.2">
      <c r="A66" s="75" t="s">
        <v>25</v>
      </c>
      <c r="B66" s="2">
        <v>12041.878932000001</v>
      </c>
      <c r="C66" s="2">
        <v>13412.443215000003</v>
      </c>
      <c r="D66" s="2">
        <v>17.698589252842282</v>
      </c>
      <c r="E66" s="2">
        <v>1810.7631570000012</v>
      </c>
      <c r="F66" s="2">
        <v>11.381648086146029</v>
      </c>
      <c r="G66" s="2">
        <v>1370.5642830000015</v>
      </c>
      <c r="H66" s="2">
        <v>5.4255650817537528</v>
      </c>
      <c r="I66" s="68">
        <v>5.3452000458304285</v>
      </c>
    </row>
    <row r="67" spans="1:9" ht="21" x14ac:dyDescent="0.2">
      <c r="A67" s="74" t="s">
        <v>31</v>
      </c>
      <c r="B67" s="2">
        <v>689.20285000000001</v>
      </c>
      <c r="C67" s="2">
        <v>689.20285000000001</v>
      </c>
      <c r="D67" s="2">
        <v>0</v>
      </c>
      <c r="E67" s="2">
        <v>0</v>
      </c>
      <c r="F67" s="2">
        <v>0</v>
      </c>
      <c r="G67" s="2">
        <v>0</v>
      </c>
      <c r="H67" s="2">
        <v>0.31052586878849459</v>
      </c>
      <c r="I67" s="68">
        <v>0.27466487994420646</v>
      </c>
    </row>
    <row r="68" spans="1:9" ht="21" x14ac:dyDescent="0.2">
      <c r="A68" s="74" t="s">
        <v>32</v>
      </c>
      <c r="B68" s="2">
        <v>7828.5803460000006</v>
      </c>
      <c r="C68" s="2">
        <v>8613.8642159999999</v>
      </c>
      <c r="D68" s="2">
        <v>1.7912288838057435</v>
      </c>
      <c r="E68" s="2">
        <v>137.76019200000064</v>
      </c>
      <c r="F68" s="2">
        <v>10.030986913243339</v>
      </c>
      <c r="G68" s="2">
        <v>785.2838699999993</v>
      </c>
      <c r="H68" s="2">
        <v>3.5272296295962553</v>
      </c>
      <c r="I68" s="68">
        <v>3.4328441629969113</v>
      </c>
    </row>
    <row r="69" spans="1:9" ht="18.75" x14ac:dyDescent="0.2">
      <c r="A69" s="75" t="s">
        <v>26</v>
      </c>
      <c r="B69" s="2">
        <v>8998.5377630000003</v>
      </c>
      <c r="C69" s="2">
        <v>8867.3881199999996</v>
      </c>
      <c r="D69" s="2">
        <v>-21.56491936871025</v>
      </c>
      <c r="E69" s="2">
        <v>-2474.0554829999983</v>
      </c>
      <c r="F69" s="2">
        <v>-1.4574550494110099</v>
      </c>
      <c r="G69" s="2">
        <v>-131.14964300000065</v>
      </c>
      <c r="H69" s="2">
        <v>4.0543633223246989</v>
      </c>
      <c r="I69" s="68">
        <v>3.5338798923981272</v>
      </c>
    </row>
    <row r="70" spans="1:9" ht="18.75" x14ac:dyDescent="0.2">
      <c r="A70" s="75" t="s">
        <v>27</v>
      </c>
      <c r="B70" s="2">
        <v>387.94694199999998</v>
      </c>
      <c r="C70" s="2">
        <v>390.82409999999993</v>
      </c>
      <c r="D70" s="2">
        <v>105.36810573715556</v>
      </c>
      <c r="E70" s="2">
        <v>199.04373299999997</v>
      </c>
      <c r="F70" s="2">
        <v>0.7416369839564112</v>
      </c>
      <c r="G70" s="2">
        <v>2.8771579999999517</v>
      </c>
      <c r="H70" s="2">
        <v>0.17479260454072368</v>
      </c>
      <c r="I70" s="68">
        <v>0.15575335259539702</v>
      </c>
    </row>
    <row r="71" spans="1:9" ht="37.5" x14ac:dyDescent="0.2">
      <c r="A71" s="163" t="s">
        <v>10</v>
      </c>
      <c r="B71" s="164">
        <v>2210.5034779999996</v>
      </c>
      <c r="C71" s="164">
        <v>2374.8881199999996</v>
      </c>
      <c r="D71" s="164">
        <v>7.0171225509677981</v>
      </c>
      <c r="E71" s="164">
        <v>144.94291599999951</v>
      </c>
      <c r="F71" s="164">
        <v>7.4365249200481003</v>
      </c>
      <c r="G71" s="164">
        <v>164.38464199999999</v>
      </c>
      <c r="H71" s="164">
        <v>0.99596006163633644</v>
      </c>
      <c r="I71" s="165">
        <v>0.94645337052904244</v>
      </c>
    </row>
    <row r="72" spans="1:9" ht="18.75" x14ac:dyDescent="0.2">
      <c r="A72" s="75" t="s">
        <v>25</v>
      </c>
      <c r="B72" s="2">
        <v>1420.7221219999999</v>
      </c>
      <c r="C72" s="2">
        <v>1541.8423229999999</v>
      </c>
      <c r="D72" s="2">
        <v>8.389165364353147</v>
      </c>
      <c r="E72" s="2">
        <v>109.96184700000003</v>
      </c>
      <c r="F72" s="2">
        <v>8.5252562147406223</v>
      </c>
      <c r="G72" s="2">
        <v>121.12020099999995</v>
      </c>
      <c r="H72" s="2">
        <v>0.64011774072188399</v>
      </c>
      <c r="I72" s="68">
        <v>0.61446341456610543</v>
      </c>
    </row>
    <row r="73" spans="1:9" ht="21" x14ac:dyDescent="0.2">
      <c r="A73" s="74" t="s">
        <v>31</v>
      </c>
      <c r="B73" s="3">
        <v>336.265152</v>
      </c>
      <c r="C73" s="3">
        <v>336.265152</v>
      </c>
      <c r="D73" s="2">
        <v>0</v>
      </c>
      <c r="E73" s="2">
        <v>0</v>
      </c>
      <c r="F73" s="2">
        <v>0</v>
      </c>
      <c r="G73" s="2">
        <v>0</v>
      </c>
      <c r="H73" s="2">
        <v>0.15150695976967476</v>
      </c>
      <c r="I73" s="68">
        <v>0.13401022297499254</v>
      </c>
    </row>
    <row r="74" spans="1:9" ht="21" x14ac:dyDescent="0.2">
      <c r="A74" s="74" t="s">
        <v>32</v>
      </c>
      <c r="B74" s="4">
        <v>148.09299999999999</v>
      </c>
      <c r="C74" s="4">
        <v>200.74299999999999</v>
      </c>
      <c r="D74" s="4">
        <v>-15.744707482064328</v>
      </c>
      <c r="E74" s="4">
        <v>-27.674000000000007</v>
      </c>
      <c r="F74" s="4">
        <v>35.551984226128184</v>
      </c>
      <c r="G74" s="4">
        <v>52.650000000000006</v>
      </c>
      <c r="H74" s="2">
        <v>6.6724488278733202E-2</v>
      </c>
      <c r="I74" s="68">
        <v>8.0001195576367437E-2</v>
      </c>
    </row>
    <row r="75" spans="1:9" ht="34.5" customHeight="1" x14ac:dyDescent="0.2">
      <c r="A75" s="75" t="s">
        <v>26</v>
      </c>
      <c r="B75" s="2">
        <v>666.43558900000005</v>
      </c>
      <c r="C75" s="2">
        <v>717.62749399999996</v>
      </c>
      <c r="D75" s="2">
        <v>-7.159586779302245</v>
      </c>
      <c r="E75" s="2">
        <v>-51.393603999999982</v>
      </c>
      <c r="F75" s="2">
        <v>7.681448266713133</v>
      </c>
      <c r="G75" s="2">
        <v>51.191904999999906</v>
      </c>
      <c r="H75" s="2">
        <v>0.30026789684023664</v>
      </c>
      <c r="I75" s="68">
        <v>0.28599282415064259</v>
      </c>
    </row>
    <row r="76" spans="1:9" ht="25.5" customHeight="1" x14ac:dyDescent="0.2">
      <c r="A76" s="75" t="s">
        <v>27</v>
      </c>
      <c r="B76" s="2">
        <v>123.345767</v>
      </c>
      <c r="C76" s="2">
        <v>115.41830299999999</v>
      </c>
      <c r="D76" s="2">
        <v>233.62758213213812</v>
      </c>
      <c r="E76" s="2">
        <v>86.374673000000001</v>
      </c>
      <c r="F76" s="2">
        <v>-6.4270255824830969</v>
      </c>
      <c r="G76" s="2">
        <v>-7.9274640000000005</v>
      </c>
      <c r="H76" s="2">
        <v>5.5574424074215908E-2</v>
      </c>
      <c r="I76" s="68">
        <v>4.5997131812294506E-2</v>
      </c>
    </row>
    <row r="77" spans="1:9" ht="28.5" customHeight="1" x14ac:dyDescent="0.2">
      <c r="A77" s="163" t="s">
        <v>3</v>
      </c>
      <c r="B77" s="164">
        <v>14009.742506000001</v>
      </c>
      <c r="C77" s="164">
        <v>14200.346695</v>
      </c>
      <c r="D77" s="164">
        <v>-6.3546850868088143</v>
      </c>
      <c r="E77" s="164">
        <v>-950.68826300000001</v>
      </c>
      <c r="F77" s="164">
        <v>1.360511721884734</v>
      </c>
      <c r="G77" s="164">
        <v>190.60418899999968</v>
      </c>
      <c r="H77" s="164">
        <v>6.3122017896164397</v>
      </c>
      <c r="I77" s="165">
        <v>5.6591996393344628</v>
      </c>
    </row>
    <row r="78" spans="1:9" ht="18.75" x14ac:dyDescent="0.2">
      <c r="A78" s="75" t="s">
        <v>25</v>
      </c>
      <c r="B78" s="2">
        <v>7950.6842290000004</v>
      </c>
      <c r="C78" s="2">
        <v>8380.3664140000001</v>
      </c>
      <c r="D78" s="2">
        <v>14.657773690747675</v>
      </c>
      <c r="E78" s="2">
        <v>1016.4101950000004</v>
      </c>
      <c r="F78" s="2">
        <v>5.4043422254494828</v>
      </c>
      <c r="G78" s="2">
        <v>429.68218499999966</v>
      </c>
      <c r="H78" s="2">
        <v>3.5822445128792015</v>
      </c>
      <c r="I78" s="68">
        <v>3.3397893450234131</v>
      </c>
    </row>
    <row r="79" spans="1:9" ht="21" x14ac:dyDescent="0.2">
      <c r="A79" s="74" t="s">
        <v>31</v>
      </c>
      <c r="B79" s="2">
        <v>20.301475</v>
      </c>
      <c r="C79" s="2">
        <v>20.301475</v>
      </c>
      <c r="D79" s="2">
        <v>0</v>
      </c>
      <c r="E79" s="2">
        <v>0</v>
      </c>
      <c r="F79" s="2">
        <v>0</v>
      </c>
      <c r="G79" s="2">
        <v>0</v>
      </c>
      <c r="H79" s="2">
        <v>9.146992299963505E-3</v>
      </c>
      <c r="I79" s="68">
        <v>8.0906545780611728E-3</v>
      </c>
    </row>
    <row r="80" spans="1:9" ht="21" x14ac:dyDescent="0.2">
      <c r="A80" s="74" t="s">
        <v>32</v>
      </c>
      <c r="B80" s="169">
        <v>7124.2083460000003</v>
      </c>
      <c r="C80" s="169">
        <v>7639.7422159999996</v>
      </c>
      <c r="D80" s="2">
        <v>3.2444562362022822</v>
      </c>
      <c r="E80" s="2">
        <v>223.87819200000013</v>
      </c>
      <c r="F80" s="2">
        <v>7.2363671156452654</v>
      </c>
      <c r="G80" s="2">
        <v>515.5338699999993</v>
      </c>
      <c r="H80" s="2">
        <v>3.2098691786777924</v>
      </c>
      <c r="I80" s="68">
        <v>3.0446317489289627</v>
      </c>
    </row>
    <row r="81" spans="1:9" ht="18.75" x14ac:dyDescent="0.2">
      <c r="A81" s="75" t="s">
        <v>26</v>
      </c>
      <c r="B81" s="2">
        <v>6054.3202769999998</v>
      </c>
      <c r="C81" s="2">
        <v>5815.091281</v>
      </c>
      <c r="D81" s="2">
        <v>-24.525877975919329</v>
      </c>
      <c r="E81" s="2">
        <v>-1967.3964580000002</v>
      </c>
      <c r="F81" s="2">
        <v>-3.9513766212338766</v>
      </c>
      <c r="G81" s="2">
        <v>-239.22899599999982</v>
      </c>
      <c r="H81" s="2">
        <v>2.7278225328569432</v>
      </c>
      <c r="I81" s="68">
        <v>2.317461903357577</v>
      </c>
    </row>
    <row r="82" spans="1:9" ht="29.25" customHeight="1" x14ac:dyDescent="0.2">
      <c r="A82" s="75" t="s">
        <v>27</v>
      </c>
      <c r="B82" s="2">
        <v>4.7380000000000004</v>
      </c>
      <c r="C82" s="2">
        <v>4.8890000000000002</v>
      </c>
      <c r="D82" s="2">
        <v>6.7117117117117147</v>
      </c>
      <c r="E82" s="2">
        <v>0.29800000000000004</v>
      </c>
      <c r="F82" s="2">
        <v>3.1869987336428807</v>
      </c>
      <c r="G82" s="2">
        <v>0.1509999999999998</v>
      </c>
      <c r="H82" s="2">
        <v>2.1347438802957466E-3</v>
      </c>
      <c r="I82" s="68">
        <v>1.9483909534721532E-3</v>
      </c>
    </row>
    <row r="83" spans="1:9" ht="27" customHeight="1" x14ac:dyDescent="0.2">
      <c r="A83" s="163" t="s">
        <v>4</v>
      </c>
      <c r="B83" s="164">
        <v>1861.354057</v>
      </c>
      <c r="C83" s="164">
        <v>1999.7741150000002</v>
      </c>
      <c r="D83" s="164">
        <v>7.01712258730484</v>
      </c>
      <c r="E83" s="164">
        <v>122.04915700000015</v>
      </c>
      <c r="F83" s="164">
        <v>7.4365249039774852</v>
      </c>
      <c r="G83" s="164">
        <v>138.42005800000015</v>
      </c>
      <c r="H83" s="164">
        <v>0.83864799118708522</v>
      </c>
      <c r="I83" s="165">
        <v>0.7969608907043938</v>
      </c>
    </row>
    <row r="84" spans="1:9" ht="18.75" x14ac:dyDescent="0.2">
      <c r="A84" s="75" t="s">
        <v>25</v>
      </c>
      <c r="B84" s="2">
        <v>625.69626600000004</v>
      </c>
      <c r="C84" s="2">
        <v>1055.46613</v>
      </c>
      <c r="D84" s="2">
        <v>47.033620940833259</v>
      </c>
      <c r="E84" s="2">
        <v>200.14987600000001</v>
      </c>
      <c r="F84" s="2">
        <v>68.686659542890737</v>
      </c>
      <c r="G84" s="2">
        <v>429.76986399999998</v>
      </c>
      <c r="H84" s="2">
        <v>0.28191246829197963</v>
      </c>
      <c r="I84" s="68">
        <v>0.42063012055395038</v>
      </c>
    </row>
    <row r="85" spans="1:9" ht="21" x14ac:dyDescent="0.2">
      <c r="A85" s="74" t="s">
        <v>31</v>
      </c>
      <c r="B85" s="2">
        <v>144.70894100000001</v>
      </c>
      <c r="C85" s="2">
        <v>144.70894100000001</v>
      </c>
      <c r="D85" s="2">
        <v>0</v>
      </c>
      <c r="E85" s="2">
        <v>0</v>
      </c>
      <c r="F85" s="2">
        <v>0</v>
      </c>
      <c r="G85" s="2">
        <v>0</v>
      </c>
      <c r="H85" s="2">
        <v>6.5199773369317912E-2</v>
      </c>
      <c r="I85" s="68">
        <v>5.7670196672312449E-2</v>
      </c>
    </row>
    <row r="86" spans="1:9" ht="21" x14ac:dyDescent="0.2">
      <c r="A86" s="74" t="s">
        <v>32</v>
      </c>
      <c r="B86" s="2">
        <v>44.697000000000003</v>
      </c>
      <c r="C86" s="2">
        <v>47.796999999999997</v>
      </c>
      <c r="D86" s="2">
        <v>-0.95725586651596473</v>
      </c>
      <c r="E86" s="2">
        <v>-0.43199999999999505</v>
      </c>
      <c r="F86" s="2">
        <v>6.935588518245055</v>
      </c>
      <c r="G86" s="2">
        <v>3.0999999999999943</v>
      </c>
      <c r="H86" s="2">
        <v>2.0138591645753268E-2</v>
      </c>
      <c r="I86" s="68">
        <v>1.9048321211517383E-2</v>
      </c>
    </row>
    <row r="87" spans="1:9" ht="18.75" x14ac:dyDescent="0.2">
      <c r="A87" s="75" t="s">
        <v>26</v>
      </c>
      <c r="B87" s="2">
        <v>1063.122271</v>
      </c>
      <c r="C87" s="2">
        <v>750.79849999999999</v>
      </c>
      <c r="D87" s="2">
        <v>-13.334782125426671</v>
      </c>
      <c r="E87" s="2">
        <v>-163.57777899999996</v>
      </c>
      <c r="F87" s="2">
        <v>-29.377972743080647</v>
      </c>
      <c r="G87" s="2">
        <v>-312.32377099999997</v>
      </c>
      <c r="H87" s="2">
        <v>0.47899826129661588</v>
      </c>
      <c r="I87" s="68">
        <v>0.29921231443658464</v>
      </c>
    </row>
    <row r="88" spans="1:9" ht="24" customHeight="1" x14ac:dyDescent="0.2">
      <c r="A88" s="75" t="s">
        <v>27</v>
      </c>
      <c r="B88" s="2">
        <v>172.53551999999999</v>
      </c>
      <c r="C88" s="2">
        <v>193.50948500000001</v>
      </c>
      <c r="D88" s="2">
        <v>98.183519441993354</v>
      </c>
      <c r="E88" s="2">
        <v>85.477059999999994</v>
      </c>
      <c r="F88" s="2">
        <v>12.156317145594159</v>
      </c>
      <c r="G88" s="2">
        <v>20.973965000000021</v>
      </c>
      <c r="H88" s="2">
        <v>7.7737261598489718E-2</v>
      </c>
      <c r="I88" s="68">
        <v>7.7118455713858725E-2</v>
      </c>
    </row>
    <row r="89" spans="1:9" ht="28.5" customHeight="1" x14ac:dyDescent="0.2">
      <c r="A89" s="163" t="s">
        <v>5</v>
      </c>
      <c r="B89" s="164">
        <v>441.16583100000003</v>
      </c>
      <c r="C89" s="164">
        <v>473.97323799999998</v>
      </c>
      <c r="D89" s="164">
        <v>7.017122539974423</v>
      </c>
      <c r="E89" s="164">
        <v>28.927284000000043</v>
      </c>
      <c r="F89" s="164">
        <v>7.4365249288764517</v>
      </c>
      <c r="G89" s="164">
        <v>32.807406999999955</v>
      </c>
      <c r="H89" s="164">
        <v>0.19877080158776644</v>
      </c>
      <c r="I89" s="165">
        <v>0.18889040071734581</v>
      </c>
    </row>
    <row r="90" spans="1:9" ht="18.75" x14ac:dyDescent="0.2">
      <c r="A90" s="75" t="s">
        <v>25</v>
      </c>
      <c r="B90" s="2">
        <v>419.32162000000005</v>
      </c>
      <c r="C90" s="2">
        <v>451.87981600000001</v>
      </c>
      <c r="D90" s="2">
        <v>5.8729071961578967</v>
      </c>
      <c r="E90" s="2">
        <v>23.260313000000053</v>
      </c>
      <c r="F90" s="2">
        <v>7.7644925630116433</v>
      </c>
      <c r="G90" s="2">
        <v>32.558195999999953</v>
      </c>
      <c r="H90" s="2">
        <v>0.18892871721627238</v>
      </c>
      <c r="I90" s="68">
        <v>0.18008560964431602</v>
      </c>
    </row>
    <row r="91" spans="1:9" ht="21" x14ac:dyDescent="0.2">
      <c r="A91" s="74" t="s">
        <v>31</v>
      </c>
      <c r="B91" s="2">
        <v>63.859248999999998</v>
      </c>
      <c r="C91" s="2">
        <v>63.859248999999998</v>
      </c>
      <c r="D91" s="2">
        <v>0</v>
      </c>
      <c r="E91" s="2">
        <v>0</v>
      </c>
      <c r="F91" s="2">
        <v>0</v>
      </c>
      <c r="G91" s="2">
        <v>0</v>
      </c>
      <c r="H91" s="2">
        <v>2.8772296539263879E-2</v>
      </c>
      <c r="I91" s="68">
        <v>2.5449536315632161E-2</v>
      </c>
    </row>
    <row r="92" spans="1:9" ht="21" x14ac:dyDescent="0.2">
      <c r="A92" s="74" t="s">
        <v>32</v>
      </c>
      <c r="B92" s="2">
        <v>184.363</v>
      </c>
      <c r="C92" s="2">
        <v>194.76300000000001</v>
      </c>
      <c r="D92" s="2">
        <v>-9.7918042813455628</v>
      </c>
      <c r="E92" s="2">
        <v>-20.012</v>
      </c>
      <c r="F92" s="2">
        <v>5.6410451120886478</v>
      </c>
      <c r="G92" s="2">
        <v>10.400000000000006</v>
      </c>
      <c r="H92" s="2">
        <v>8.3066227522786973E-2</v>
      </c>
      <c r="I92" s="68">
        <v>7.7618013350602769E-2</v>
      </c>
    </row>
    <row r="93" spans="1:9" ht="28.5" customHeight="1" x14ac:dyDescent="0.2">
      <c r="A93" s="75" t="s">
        <v>27</v>
      </c>
      <c r="B93" s="2">
        <v>21.844211000000001</v>
      </c>
      <c r="C93" s="2">
        <v>22.093422</v>
      </c>
      <c r="D93" s="2">
        <v>35.030518184807789</v>
      </c>
      <c r="E93" s="2">
        <v>5.6669710000000002</v>
      </c>
      <c r="F93" s="2">
        <v>1.1408560373272252</v>
      </c>
      <c r="G93" s="2">
        <v>0.24921099999999896</v>
      </c>
      <c r="H93" s="2">
        <v>9.8420843714940968E-3</v>
      </c>
      <c r="I93" s="68">
        <v>8.8047910730297899E-3</v>
      </c>
    </row>
    <row r="94" spans="1:9" ht="24.75" customHeight="1" x14ac:dyDescent="0.2">
      <c r="A94" s="163" t="s">
        <v>13</v>
      </c>
      <c r="B94" s="164">
        <v>2700.6367760000003</v>
      </c>
      <c r="C94" s="164">
        <v>3401.4703029999996</v>
      </c>
      <c r="D94" s="164">
        <v>7.0171225785636437</v>
      </c>
      <c r="E94" s="164">
        <v>177.08100200000035</v>
      </c>
      <c r="F94" s="164">
        <v>25.950677011738918</v>
      </c>
      <c r="G94" s="164">
        <v>700.83352699999932</v>
      </c>
      <c r="H94" s="164">
        <v>1.2167935480092096</v>
      </c>
      <c r="I94" s="165">
        <v>1.355572502939125</v>
      </c>
    </row>
    <row r="95" spans="1:9" ht="18.75" x14ac:dyDescent="0.2">
      <c r="A95" s="75" t="s">
        <v>25</v>
      </c>
      <c r="B95" s="2">
        <v>1424.048346</v>
      </c>
      <c r="C95" s="2">
        <v>1766.243408</v>
      </c>
      <c r="D95" s="2">
        <v>45.831953912121236</v>
      </c>
      <c r="E95" s="2">
        <v>447.5488150000001</v>
      </c>
      <c r="F95" s="2">
        <v>24.029736276945201</v>
      </c>
      <c r="G95" s="2">
        <v>342.19506200000001</v>
      </c>
      <c r="H95" s="2">
        <v>0.64161639760843803</v>
      </c>
      <c r="I95" s="68">
        <v>0.70389295925077222</v>
      </c>
    </row>
    <row r="96" spans="1:9" ht="21" x14ac:dyDescent="0.2">
      <c r="A96" s="74" t="s">
        <v>31</v>
      </c>
      <c r="B96" s="2">
        <v>82.519434000000004</v>
      </c>
      <c r="C96" s="2">
        <v>82.519434000000004</v>
      </c>
      <c r="D96" s="2">
        <v>0</v>
      </c>
      <c r="E96" s="2">
        <v>0</v>
      </c>
      <c r="F96" s="2">
        <v>0</v>
      </c>
      <c r="G96" s="2">
        <v>0</v>
      </c>
      <c r="H96" s="2">
        <v>3.7179792472977785E-2</v>
      </c>
      <c r="I96" s="68">
        <v>3.2886095048321212E-2</v>
      </c>
    </row>
    <row r="97" spans="1:9" ht="21" x14ac:dyDescent="0.2">
      <c r="A97" s="74" t="s">
        <v>32</v>
      </c>
      <c r="B97" s="2">
        <v>327.21899999999999</v>
      </c>
      <c r="C97" s="2">
        <v>530.81899999999996</v>
      </c>
      <c r="D97" s="2">
        <v>-10.404716074464915</v>
      </c>
      <c r="E97" s="2">
        <v>-38</v>
      </c>
      <c r="F97" s="2">
        <v>62.221325778759791</v>
      </c>
      <c r="G97" s="2">
        <v>203.59999999999997</v>
      </c>
      <c r="H97" s="2">
        <v>0.14743114347118907</v>
      </c>
      <c r="I97" s="68">
        <v>0.21154488392946097</v>
      </c>
    </row>
    <row r="98" spans="1:9" ht="18.75" x14ac:dyDescent="0.2">
      <c r="A98" s="75" t="s">
        <v>26</v>
      </c>
      <c r="B98" s="2">
        <v>1214.6596259999999</v>
      </c>
      <c r="C98" s="2">
        <v>1583.8708449999999</v>
      </c>
      <c r="D98" s="2">
        <v>-19.363904206981317</v>
      </c>
      <c r="E98" s="2">
        <v>-291.6876420000001</v>
      </c>
      <c r="F98" s="2">
        <v>30.396269958840293</v>
      </c>
      <c r="G98" s="2">
        <v>369.21121900000003</v>
      </c>
      <c r="H98" s="2">
        <v>0.54727463133090326</v>
      </c>
      <c r="I98" s="68">
        <v>0.63121285045332265</v>
      </c>
    </row>
    <row r="99" spans="1:9" ht="18.75" x14ac:dyDescent="0.2">
      <c r="A99" s="75" t="s">
        <v>27</v>
      </c>
      <c r="B99" s="2">
        <v>61.928804</v>
      </c>
      <c r="C99" s="2">
        <v>51.356050000000003</v>
      </c>
      <c r="D99" s="2">
        <v>52.125677445821225</v>
      </c>
      <c r="E99" s="2">
        <v>21.219828999999997</v>
      </c>
      <c r="F99" s="2">
        <v>-17.072433693374734</v>
      </c>
      <c r="G99" s="2">
        <v>-10.572753999999996</v>
      </c>
      <c r="H99" s="2">
        <v>2.7902519069868032E-2</v>
      </c>
      <c r="I99" s="68">
        <v>2.0466693235030389E-2</v>
      </c>
    </row>
    <row r="100" spans="1:9" ht="37.5" x14ac:dyDescent="0.2">
      <c r="A100" s="163" t="s">
        <v>6</v>
      </c>
      <c r="B100" s="164">
        <v>204.96098900000001</v>
      </c>
      <c r="C100" s="164">
        <v>220.20296399999998</v>
      </c>
      <c r="D100" s="164">
        <v>7.017122625669586</v>
      </c>
      <c r="E100" s="164">
        <v>13.439311000000032</v>
      </c>
      <c r="F100" s="164">
        <v>7.4365249086497869</v>
      </c>
      <c r="G100" s="164">
        <v>15.241974999999968</v>
      </c>
      <c r="H100" s="164">
        <v>9.2346816582337232E-2</v>
      </c>
      <c r="I100" s="165">
        <v>8.7756486599581532E-2</v>
      </c>
    </row>
    <row r="101" spans="1:9" ht="18.75" x14ac:dyDescent="0.2">
      <c r="A101" s="75" t="s">
        <v>25</v>
      </c>
      <c r="B101" s="2">
        <v>201.40634900000001</v>
      </c>
      <c r="C101" s="2">
        <v>216.64512399999998</v>
      </c>
      <c r="D101" s="2">
        <v>7.1457190851865704</v>
      </c>
      <c r="E101" s="2">
        <v>13.43211100000002</v>
      </c>
      <c r="F101" s="2">
        <v>7.5661840233248938</v>
      </c>
      <c r="G101" s="2">
        <v>15.238774999999976</v>
      </c>
      <c r="H101" s="2">
        <v>8.5293046988695512E-2</v>
      </c>
      <c r="I101" s="68">
        <v>8.6338596791870073E-2</v>
      </c>
    </row>
    <row r="102" spans="1:9" ht="21" x14ac:dyDescent="0.2">
      <c r="A102" s="74" t="s">
        <v>31</v>
      </c>
      <c r="B102" s="2">
        <v>41.548599000000003</v>
      </c>
      <c r="C102" s="2">
        <v>41.548599000000003</v>
      </c>
      <c r="D102" s="2">
        <v>0</v>
      </c>
      <c r="E102" s="2">
        <v>0</v>
      </c>
      <c r="F102" s="2">
        <v>0</v>
      </c>
      <c r="G102" s="2">
        <v>0</v>
      </c>
      <c r="H102" s="2">
        <v>1.8720054337296742E-2</v>
      </c>
      <c r="I102" s="68">
        <v>1.655817435488692E-2</v>
      </c>
    </row>
    <row r="103" spans="1:9" ht="26.25" customHeight="1" x14ac:dyDescent="0.2">
      <c r="A103" s="75" t="s">
        <v>27</v>
      </c>
      <c r="B103" s="2">
        <v>3.55464</v>
      </c>
      <c r="C103" s="2">
        <v>3.5578400000000001</v>
      </c>
      <c r="D103" s="2">
        <v>0.20296326364928063</v>
      </c>
      <c r="E103" s="2">
        <v>7.2000000000000952E-3</v>
      </c>
      <c r="F103" s="2">
        <v>9.0023180969112104E-2</v>
      </c>
      <c r="G103" s="2">
        <v>3.2000000000000917E-3</v>
      </c>
      <c r="H103" s="2">
        <v>1.6015715463601672E-3</v>
      </c>
      <c r="I103" s="68">
        <v>1.4178898077114677E-3</v>
      </c>
    </row>
    <row r="104" spans="1:9" ht="26.25" customHeight="1" x14ac:dyDescent="0.2">
      <c r="A104" s="163" t="s">
        <v>49</v>
      </c>
      <c r="B104" s="164">
        <v>9275.5200679999998</v>
      </c>
      <c r="C104" s="164">
        <v>10342.655097000001</v>
      </c>
      <c r="D104" s="164">
        <v>27.731890000296772</v>
      </c>
      <c r="E104" s="164">
        <v>2013.8095679999997</v>
      </c>
      <c r="F104" s="164">
        <v>11.504853864545609</v>
      </c>
      <c r="G104" s="164">
        <v>1067.1350290000009</v>
      </c>
      <c r="H104" s="164">
        <v>4.1791599201611191</v>
      </c>
      <c r="I104" s="165">
        <v>4.121811336853642</v>
      </c>
    </row>
    <row r="105" spans="1:9" ht="18.75" x14ac:dyDescent="0.2">
      <c r="A105" s="75" t="s">
        <v>25</v>
      </c>
      <c r="B105" s="2">
        <v>9275.5200679999998</v>
      </c>
      <c r="C105" s="2">
        <v>10342.655097000001</v>
      </c>
      <c r="D105" s="2">
        <v>27.731890000296772</v>
      </c>
      <c r="E105" s="2">
        <v>2013.8095679999997</v>
      </c>
      <c r="F105" s="2">
        <v>11.504853864545609</v>
      </c>
      <c r="G105" s="2">
        <v>1067.1350290000009</v>
      </c>
      <c r="H105" s="2">
        <v>4.1791599201611191</v>
      </c>
      <c r="I105" s="68">
        <v>4.121811336853642</v>
      </c>
    </row>
    <row r="106" spans="1:9" ht="21" x14ac:dyDescent="0.2">
      <c r="A106" s="108" t="s">
        <v>35</v>
      </c>
      <c r="B106" s="5">
        <v>3709.2</v>
      </c>
      <c r="C106" s="5">
        <v>3936.3</v>
      </c>
      <c r="D106" s="5">
        <v>11.177052423343213</v>
      </c>
      <c r="E106" s="5">
        <v>372.89999999999964</v>
      </c>
      <c r="F106" s="5">
        <v>6.1226140407635086</v>
      </c>
      <c r="G106" s="5">
        <v>227.10000000000036</v>
      </c>
      <c r="H106" s="2">
        <v>1.6712097933290377</v>
      </c>
      <c r="I106" s="107">
        <v>1.5687157517186412</v>
      </c>
    </row>
    <row r="107" spans="1:9" ht="21" x14ac:dyDescent="0.2">
      <c r="A107" s="108" t="s">
        <v>36</v>
      </c>
      <c r="B107" s="5">
        <v>121.983333</v>
      </c>
      <c r="C107" s="5">
        <v>121.983333</v>
      </c>
      <c r="D107" s="5">
        <v>15.078616037735856</v>
      </c>
      <c r="E107" s="5">
        <v>15.983333000000002</v>
      </c>
      <c r="F107" s="5">
        <v>0</v>
      </c>
      <c r="G107" s="5">
        <v>0</v>
      </c>
      <c r="H107" s="2">
        <v>5.4960568514104718E-2</v>
      </c>
      <c r="I107" s="107">
        <v>4.8613463385473746E-2</v>
      </c>
    </row>
    <row r="108" spans="1:9" ht="21" x14ac:dyDescent="0.2">
      <c r="A108" s="108" t="s">
        <v>7</v>
      </c>
      <c r="B108" s="5">
        <v>741.31</v>
      </c>
      <c r="C108" s="5">
        <v>654.49</v>
      </c>
      <c r="D108" s="5">
        <v>-26.053865336658362</v>
      </c>
      <c r="E108" s="5">
        <v>-261.19000000000005</v>
      </c>
      <c r="F108" s="5">
        <v>-11.711699558888995</v>
      </c>
      <c r="G108" s="5">
        <v>-86.819999999999936</v>
      </c>
      <c r="H108" s="2">
        <v>0.334003162917273</v>
      </c>
      <c r="I108" s="107">
        <v>0.26083092557537113</v>
      </c>
    </row>
    <row r="109" spans="1:9" ht="21" x14ac:dyDescent="0.2">
      <c r="A109" s="108" t="s">
        <v>38</v>
      </c>
      <c r="B109" s="3">
        <v>51.31</v>
      </c>
      <c r="C109" s="3">
        <v>49.19</v>
      </c>
      <c r="D109" s="5">
        <v>10.107296137339048</v>
      </c>
      <c r="E109" s="5">
        <v>4.7100000000000009</v>
      </c>
      <c r="F109" s="5">
        <v>-4.1317481972325254</v>
      </c>
      <c r="G109" s="5">
        <v>-2.1200000000000045</v>
      </c>
      <c r="H109" s="2">
        <v>2.3118131806242032E-2</v>
      </c>
      <c r="I109" s="68">
        <v>1.9603467171465574E-2</v>
      </c>
    </row>
    <row r="110" spans="1:9" ht="21" x14ac:dyDescent="0.2">
      <c r="A110" s="108" t="s">
        <v>37</v>
      </c>
      <c r="B110" s="3">
        <v>690</v>
      </c>
      <c r="C110" s="3">
        <v>605.29999999999995</v>
      </c>
      <c r="D110" s="5">
        <v>-27.816717229835746</v>
      </c>
      <c r="E110" s="5">
        <v>-265.89999999999998</v>
      </c>
      <c r="F110" s="5">
        <v>-12.275362318840592</v>
      </c>
      <c r="G110" s="5">
        <v>-84.700000000000045</v>
      </c>
      <c r="H110" s="2">
        <v>0.310885031111031</v>
      </c>
      <c r="I110" s="68">
        <v>0.24122745840390553</v>
      </c>
    </row>
    <row r="111" spans="1:9" ht="19.5" thickBot="1" x14ac:dyDescent="0.25">
      <c r="A111" s="167" t="s">
        <v>50</v>
      </c>
      <c r="B111" s="159">
        <v>-1424.5203739999997</v>
      </c>
      <c r="C111" s="159">
        <v>-1154.2132739999943</v>
      </c>
      <c r="D111" s="159">
        <v>-31.822960205657878</v>
      </c>
      <c r="E111" s="159">
        <v>664.9226090000011</v>
      </c>
      <c r="F111" s="159">
        <v>-18.975306000081503</v>
      </c>
      <c r="G111" s="159">
        <v>270.30710000000545</v>
      </c>
      <c r="H111" s="159">
        <v>-0.64182907360766295</v>
      </c>
      <c r="I111" s="160">
        <v>-0.45998337112682841</v>
      </c>
    </row>
    <row r="116" spans="2:3" x14ac:dyDescent="0.2">
      <c r="C116" s="78"/>
    </row>
    <row r="118" spans="2:3" x14ac:dyDescent="0.2">
      <c r="B118" s="79"/>
    </row>
  </sheetData>
  <mergeCells count="2">
    <mergeCell ref="A1:I1"/>
    <mergeCell ref="H2:I2"/>
  </mergeCells>
  <pageMargins left="0.48" right="0.35433070866141736" top="0.35" bottom="0.73" header="0.31496062992125984" footer="0.41"/>
  <pageSetup paperSize="9" scale="85" orientation="landscape" r:id="rId1"/>
  <headerFooter>
    <oddFooter>&amp;C&amp;P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2026</vt:lpstr>
      <vt:lpstr>2027-2028</vt:lpstr>
      <vt:lpstr>'2026'!Print_Area</vt:lpstr>
      <vt:lpstr>'2026'!Print_Titles</vt:lpstr>
      <vt:lpstr>'2026'!Заголовки_для_печати</vt:lpstr>
      <vt:lpstr>'2027-2028'!Заголовки_для_печати</vt:lpstr>
      <vt:lpstr>'2026'!Область_печати</vt:lpstr>
      <vt:lpstr>'2027-2028'!Область_печати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Acronis</dc:creator>
  <cp:lastModifiedBy>Sharifov Khisrav</cp:lastModifiedBy>
  <cp:lastPrinted>2025-11-11T11:56:31Z</cp:lastPrinted>
  <dcterms:created xsi:type="dcterms:W3CDTF">2011-08-20T05:54:07Z</dcterms:created>
  <dcterms:modified xsi:type="dcterms:W3CDTF">2025-11-19T04:51:04Z</dcterms:modified>
</cp:coreProperties>
</file>